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202300"/>
  <mc:AlternateContent xmlns:mc="http://schemas.openxmlformats.org/markup-compatibility/2006">
    <mc:Choice Requires="x15">
      <x15ac:absPath xmlns:x15ac="http://schemas.microsoft.com/office/spreadsheetml/2010/11/ac" url="https://seniorresourcesec.sharepoint.com/sites/GranteeSharefile/Shared Documents/General/RFP Documents/"/>
    </mc:Choice>
  </mc:AlternateContent>
  <xr:revisionPtr revIDLastSave="3116" documentId="8_{2D1989F3-4D3A-4295-B027-7B930AFB8A15}" xr6:coauthVersionLast="47" xr6:coauthVersionMax="47" xr10:uidLastSave="{A6D8DA17-A93D-42E1-9F46-B270DA0D5E5E}"/>
  <bookViews>
    <workbookView xWindow="38280" yWindow="-120" windowWidth="29040" windowHeight="15720" xr2:uid="{F890349F-BA79-44A8-A875-B8A91B0EF0E1}"/>
  </bookViews>
  <sheets>
    <sheet name="Instructions" sheetId="10" r:id="rId1"/>
    <sheet name="LOI" sheetId="11" r:id="rId2"/>
    <sheet name="Narrative" sheetId="9" r:id="rId3"/>
    <sheet name="Budget" sheetId="7" r:id="rId4"/>
    <sheet name="Subcontractors" sheetId="13" r:id="rId5"/>
    <sheet name="Certification" sheetId="12" r:id="rId6"/>
    <sheet name="Summary" sheetId="8" r:id="rId7"/>
  </sheets>
  <definedNames>
    <definedName name="AreaPlan">Instructions!$F$279:$F$282</definedName>
    <definedName name="Category">LOI!$D$58:$D$119</definedName>
    <definedName name="Funding">LOI!$E$58:$E$119</definedName>
    <definedName name="MatchChart">Instructions!$F$285:$G$287</definedName>
    <definedName name="Munis">Instructions!$F$86:$F$256</definedName>
    <definedName name="OrgType">Instructions!$F$273:$F$276</definedName>
    <definedName name="_xlnm.Print_Area" localSheetId="3">Budget!$B$1:$J$121</definedName>
    <definedName name="_xlnm.Print_Area" localSheetId="5">Certification!$A$1:$M$114</definedName>
    <definedName name="_xlnm.Print_Area" localSheetId="0">Instructions!$B$1:$K$46</definedName>
    <definedName name="_xlnm.Print_Area" localSheetId="1">LOI!$A$1:$K$48</definedName>
    <definedName name="_xlnm.Print_Area" localSheetId="2">Narrative!$A$1:$M$122</definedName>
    <definedName name="_xlnm.Print_Area" localSheetId="4">Subcontractors!$A$1:$H$33</definedName>
    <definedName name="_xlnm.Print_Area" localSheetId="6">Summary!$A$1:$I$27</definedName>
    <definedName name="_xlnm.Print_Titles" localSheetId="5">Certification!$4:$4</definedName>
    <definedName name="Public">Certification!$J$28</definedName>
    <definedName name="Service">LOI!$C$58:$C$119</definedName>
    <definedName name="UnitDef">LOI!$F$58:$F$119</definedName>
    <definedName name="Years">LOI!$H$14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1" i="9" l="1"/>
  <c r="N111" i="9" s="1"/>
  <c r="O109" i="9"/>
  <c r="N109" i="9" s="1"/>
  <c r="O107" i="9"/>
  <c r="N107" i="9" s="1"/>
  <c r="K25" i="12"/>
  <c r="H9" i="8"/>
  <c r="AO7" i="8" s="1"/>
  <c r="P24" i="11"/>
  <c r="O24" i="11" s="1"/>
  <c r="H12" i="12"/>
  <c r="P11" i="11"/>
  <c r="O11" i="11" s="1"/>
  <c r="P25" i="11"/>
  <c r="O25" i="11" s="1"/>
  <c r="P21" i="11"/>
  <c r="O21" i="11" s="1"/>
  <c r="P20" i="11"/>
  <c r="O20" i="11" s="1"/>
  <c r="P19" i="11"/>
  <c r="O19" i="11" s="1"/>
  <c r="P18" i="11"/>
  <c r="O18" i="11" s="1"/>
  <c r="P17" i="11"/>
  <c r="O17" i="11" s="1"/>
  <c r="P16" i="11"/>
  <c r="O16" i="11" s="1"/>
  <c r="P15" i="11"/>
  <c r="O15" i="11" s="1"/>
  <c r="P14" i="11"/>
  <c r="O14" i="11" s="1"/>
  <c r="P23" i="11"/>
  <c r="O23" i="11" s="1"/>
  <c r="P22" i="11"/>
  <c r="O22" i="11" s="1"/>
  <c r="N114" i="9"/>
  <c r="O82" i="9"/>
  <c r="N82" i="9" s="1"/>
  <c r="O27" i="9"/>
  <c r="N27" i="9"/>
  <c r="N24" i="9"/>
  <c r="O121" i="9"/>
  <c r="N121" i="9" s="1"/>
  <c r="O118" i="9"/>
  <c r="N118" i="9" s="1"/>
  <c r="O116" i="9"/>
  <c r="N116" i="9" s="1"/>
  <c r="O114" i="9"/>
  <c r="O104" i="9"/>
  <c r="N104" i="9" s="1"/>
  <c r="O97" i="9"/>
  <c r="N97" i="9" s="1"/>
  <c r="O95" i="9"/>
  <c r="N95" i="9" s="1"/>
  <c r="O92" i="9"/>
  <c r="N92" i="9" s="1"/>
  <c r="O90" i="9"/>
  <c r="N90" i="9" s="1"/>
  <c r="O88" i="9"/>
  <c r="N88" i="9" s="1"/>
  <c r="O78" i="9"/>
  <c r="N78" i="9" s="1"/>
  <c r="O36" i="9"/>
  <c r="N36" i="9" s="1"/>
  <c r="O33" i="9"/>
  <c r="N33" i="9" s="1"/>
  <c r="O30" i="9"/>
  <c r="N30" i="9" s="1"/>
  <c r="O28" i="9"/>
  <c r="N28" i="9" s="1"/>
  <c r="O24" i="9"/>
  <c r="O21" i="9"/>
  <c r="N21" i="9" s="1"/>
  <c r="O19" i="9"/>
  <c r="N19" i="9" s="1"/>
  <c r="P13" i="11"/>
  <c r="O13" i="11" s="1"/>
  <c r="P12" i="11"/>
  <c r="O12" i="11" s="1"/>
  <c r="P27" i="11" l="1"/>
  <c r="J12" i="12" s="1"/>
  <c r="K12" i="12" s="1"/>
  <c r="J13" i="12"/>
  <c r="K13" i="12" s="1"/>
  <c r="C5" i="13"/>
  <c r="C4" i="13"/>
  <c r="G26" i="13"/>
  <c r="K30" i="12" s="1"/>
  <c r="K26" i="12"/>
  <c r="K16" i="12"/>
  <c r="J16" i="12" s="1"/>
  <c r="K17" i="12"/>
  <c r="J17" i="12" s="1"/>
  <c r="K31" i="12"/>
  <c r="K24" i="12"/>
  <c r="K23" i="12"/>
  <c r="K22" i="12"/>
  <c r="K21" i="12"/>
  <c r="K20" i="12"/>
  <c r="N7" i="12"/>
  <c r="N6" i="12"/>
  <c r="C3" i="8"/>
  <c r="D112" i="12"/>
  <c r="D111" i="12"/>
  <c r="C41" i="12"/>
  <c r="E7" i="12"/>
  <c r="E6" i="12"/>
  <c r="AA7" i="8"/>
  <c r="Z7" i="8"/>
  <c r="J12" i="9"/>
  <c r="I14" i="11"/>
  <c r="H13" i="8"/>
  <c r="F22" i="7"/>
  <c r="H22" i="7" s="1"/>
  <c r="F21" i="7"/>
  <c r="H21" i="7" s="1"/>
  <c r="F20" i="7"/>
  <c r="H20" i="7" s="1"/>
  <c r="F19" i="7"/>
  <c r="H19" i="7" s="1"/>
  <c r="I19" i="7" s="1"/>
  <c r="F18" i="7"/>
  <c r="H18" i="7" s="1"/>
  <c r="F17" i="7"/>
  <c r="H17" i="7" s="1"/>
  <c r="F16" i="7"/>
  <c r="H16" i="7" s="1"/>
  <c r="I16" i="7" s="1"/>
  <c r="F15" i="7"/>
  <c r="F14" i="7"/>
  <c r="H14" i="7" s="1"/>
  <c r="F13" i="7"/>
  <c r="H13" i="7" s="1"/>
  <c r="I42" i="7" l="1"/>
  <c r="I21" i="7"/>
  <c r="I22" i="7"/>
  <c r="H15" i="7"/>
  <c r="I15" i="7" s="1"/>
  <c r="I17" i="7"/>
  <c r="I18" i="7"/>
  <c r="I14" i="7"/>
  <c r="I20" i="7"/>
  <c r="I13" i="7"/>
  <c r="U7" i="8" l="1"/>
  <c r="Y7" i="8"/>
  <c r="I2" i="7"/>
  <c r="K1" i="12" s="1"/>
  <c r="H5" i="8"/>
  <c r="C5" i="8"/>
  <c r="K2" i="9"/>
  <c r="D4" i="7"/>
  <c r="D5" i="7"/>
  <c r="AK7" i="8"/>
  <c r="X7" i="8"/>
  <c r="W7" i="8"/>
  <c r="V7" i="8"/>
  <c r="AD7" i="8"/>
  <c r="AC7" i="8"/>
  <c r="R7" i="8"/>
  <c r="Q7" i="8"/>
  <c r="P7" i="8"/>
  <c r="O7" i="8"/>
  <c r="N7" i="8"/>
  <c r="D11" i="9" l="1"/>
  <c r="J8" i="9"/>
  <c r="D6" i="7"/>
  <c r="C6" i="8"/>
  <c r="D33" i="11"/>
  <c r="E110" i="7"/>
  <c r="D32" i="11"/>
  <c r="C8" i="8" s="1"/>
  <c r="D31" i="11"/>
  <c r="C7" i="8" s="1"/>
  <c r="J7" i="9"/>
  <c r="D13" i="9"/>
  <c r="F12" i="9"/>
  <c r="D12" i="9"/>
  <c r="D10" i="9"/>
  <c r="D9" i="9"/>
  <c r="D7" i="9"/>
  <c r="D8" i="9"/>
  <c r="D5" i="9"/>
  <c r="C9" i="8" l="1"/>
  <c r="D25" i="8"/>
  <c r="AM7" i="8"/>
  <c r="I5" i="7"/>
  <c r="S7" i="8"/>
  <c r="I6" i="7"/>
  <c r="T7" i="8"/>
  <c r="J11" i="9"/>
  <c r="J10" i="9"/>
  <c r="G15" i="8" l="1"/>
  <c r="G14" i="8"/>
  <c r="H8" i="8"/>
  <c r="E117" i="7" l="1"/>
  <c r="J13" i="9"/>
  <c r="D23" i="8" s="1"/>
  <c r="J14" i="9" l="1"/>
  <c r="K14" i="9" s="1"/>
  <c r="AL7" i="8"/>
  <c r="D24" i="8" l="1"/>
  <c r="I102" i="7"/>
  <c r="I101" i="7"/>
  <c r="D15" i="8" l="1"/>
  <c r="D14" i="8"/>
  <c r="B2" i="8"/>
  <c r="F54" i="7"/>
  <c r="I53" i="7" l="1"/>
  <c r="I107" i="7"/>
  <c r="H17" i="8" s="1"/>
  <c r="I93" i="7"/>
  <c r="I84" i="7"/>
  <c r="I71" i="7"/>
  <c r="E24" i="7"/>
  <c r="H16" i="8" l="1"/>
  <c r="H18" i="8" s="1"/>
  <c r="I96" i="7"/>
  <c r="D20" i="8"/>
  <c r="AI7" i="8"/>
  <c r="D19" i="8"/>
  <c r="AH7" i="8"/>
  <c r="D18" i="8"/>
  <c r="AG7" i="8"/>
  <c r="F24" i="7"/>
  <c r="I51" i="7" l="1"/>
  <c r="H24" i="7"/>
  <c r="I24" i="7"/>
  <c r="I54" i="7" l="1"/>
  <c r="AB7" i="8"/>
  <c r="G24" i="7"/>
  <c r="D13" i="8"/>
  <c r="I56" i="7" l="1"/>
  <c r="K14" i="12" s="1"/>
  <c r="J14" i="12" s="1"/>
  <c r="AE7" i="8"/>
  <c r="AF7" i="8" s="1"/>
  <c r="D16" i="8"/>
  <c r="D17" i="8" s="1"/>
  <c r="D21" i="8" l="1"/>
  <c r="H3" i="8" s="1"/>
  <c r="I97" i="7"/>
  <c r="H6" i="8"/>
  <c r="H7" i="8"/>
  <c r="I4" i="7"/>
  <c r="H14" i="8" l="1"/>
  <c r="H15" i="8" s="1"/>
  <c r="H19" i="8" s="1"/>
  <c r="AJ7" i="8"/>
  <c r="H24" i="8"/>
  <c r="E119" i="7"/>
  <c r="J5" i="9"/>
  <c r="H25" i="8"/>
  <c r="M96" i="7" l="1"/>
  <c r="M94" i="7" s="1"/>
  <c r="H20" i="8"/>
  <c r="K15" i="12" s="1"/>
  <c r="K18" i="12"/>
  <c r="J18" i="12" s="1"/>
  <c r="H26" i="8"/>
  <c r="AN7" i="8"/>
  <c r="J15" i="9"/>
  <c r="D26" i="8" l="1"/>
  <c r="K15" i="9"/>
  <c r="J15" i="12" l="1"/>
  <c r="G96" i="7"/>
</calcChain>
</file>

<file path=xl/sharedStrings.xml><?xml version="1.0" encoding="utf-8"?>
<sst xmlns="http://schemas.openxmlformats.org/spreadsheetml/2006/main" count="1111" uniqueCount="762">
  <si>
    <t>Position</t>
  </si>
  <si>
    <t>Pay Rate</t>
  </si>
  <si>
    <t>Hrs/Wk</t>
  </si>
  <si>
    <t>SUPPORTING REVENUE</t>
  </si>
  <si>
    <t>Client Contributions</t>
  </si>
  <si>
    <t>Municipal Support</t>
  </si>
  <si>
    <t>Wages</t>
  </si>
  <si>
    <t>for Period</t>
  </si>
  <si>
    <t>Hourly</t>
  </si>
  <si>
    <t>Fringe</t>
  </si>
  <si>
    <t>Rate</t>
  </si>
  <si>
    <t>Cost</t>
  </si>
  <si>
    <t>Equipment Expenses</t>
  </si>
  <si>
    <t>Facility Maintenance</t>
  </si>
  <si>
    <t>Rent</t>
  </si>
  <si>
    <t>Utilities</t>
  </si>
  <si>
    <t>Professional Dues &amp; Subscriptions</t>
  </si>
  <si>
    <t>Employee Travel</t>
  </si>
  <si>
    <t>Printing &amp; Publications</t>
  </si>
  <si>
    <t>Non-Matching</t>
  </si>
  <si>
    <t>Matching</t>
  </si>
  <si>
    <t>TOTAL SUPPORTING REVENUE</t>
  </si>
  <si>
    <t>Andover</t>
  </si>
  <si>
    <t>Ansonia</t>
  </si>
  <si>
    <t>Ashford</t>
  </si>
  <si>
    <t>Avon</t>
  </si>
  <si>
    <t>Barkhamsted</t>
  </si>
  <si>
    <t>Beacon Falls</t>
  </si>
  <si>
    <t>Berlin</t>
  </si>
  <si>
    <t>Bethany</t>
  </si>
  <si>
    <t>Bethel</t>
  </si>
  <si>
    <t>Bethlehem</t>
  </si>
  <si>
    <t>Bloomfield</t>
  </si>
  <si>
    <t>Bolton</t>
  </si>
  <si>
    <t>Bozrah</t>
  </si>
  <si>
    <t>Branford</t>
  </si>
  <si>
    <t>Bridgeport</t>
  </si>
  <si>
    <t>Bridgewater</t>
  </si>
  <si>
    <t>Bristol</t>
  </si>
  <si>
    <t>Brookfield</t>
  </si>
  <si>
    <t>Brooklyn</t>
  </si>
  <si>
    <t>Burlington</t>
  </si>
  <si>
    <t>Canaan</t>
  </si>
  <si>
    <t>Canterbury</t>
  </si>
  <si>
    <t>Canton</t>
  </si>
  <si>
    <t>Chaplin</t>
  </si>
  <si>
    <t>Cheshire</t>
  </si>
  <si>
    <t>Chester</t>
  </si>
  <si>
    <t>Clinton</t>
  </si>
  <si>
    <t>Colchester</t>
  </si>
  <si>
    <t>Colebrook</t>
  </si>
  <si>
    <t>Columbia</t>
  </si>
  <si>
    <t>Cornwall</t>
  </si>
  <si>
    <t>Coventry</t>
  </si>
  <si>
    <t>Cromwell</t>
  </si>
  <si>
    <t>Danbury</t>
  </si>
  <si>
    <t>Darien</t>
  </si>
  <si>
    <t>Deep River</t>
  </si>
  <si>
    <t>Derby</t>
  </si>
  <si>
    <t>Durham</t>
  </si>
  <si>
    <t>East Granby</t>
  </si>
  <si>
    <t>East Haddam</t>
  </si>
  <si>
    <t>East Hampton</t>
  </si>
  <si>
    <t>East Hartford</t>
  </si>
  <si>
    <t>East Haven</t>
  </si>
  <si>
    <t>East Lyme</t>
  </si>
  <si>
    <t>East Windsor</t>
  </si>
  <si>
    <t>Eastford</t>
  </si>
  <si>
    <t>Easton</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</si>
  <si>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</si>
  <si>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</si>
  <si>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</si>
  <si>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</si>
  <si>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</si>
  <si>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</si>
  <si>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</si>
  <si>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</si>
  <si>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</si>
  <si>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</si>
  <si>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</si>
  <si>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</si>
  <si>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</si>
  <si>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</si>
  <si>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</si>
  <si>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</si>
  <si>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</si>
  <si>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</si>
  <si>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</si>
  <si>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</si>
  <si>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</si>
  <si>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</si>
  <si>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</si>
  <si>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</si>
  <si>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</si>
  <si>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</si>
  <si>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</si>
  <si>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</si>
  <si>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</si>
  <si>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</si>
  <si>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</si>
  <si>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</si>
  <si>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</si>
  <si>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</si>
  <si>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</si>
  <si>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</si>
  <si>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</si>
  <si>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</si>
  <si>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</si>
  <si>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</si>
  <si>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</si>
  <si>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</si>
  <si>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</si>
  <si>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</si>
  <si>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</si>
  <si>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</si>
  <si>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 London</t>
  </si>
  <si>
    <t>New Milford</t>
  </si>
  <si>
    <t>Newington</t>
  </si>
  <si>
    <t>Newtown</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</si>
  <si>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</si>
  <si>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</si>
  <si>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</si>
  <si>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</si>
  <si>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</si>
  <si>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</si>
  <si>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</si>
  <si>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</si>
  <si>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</si>
  <si>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</si>
  <si>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</si>
  <si>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</si>
  <si>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</si>
  <si>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</si>
  <si>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</si>
  <si>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</si>
  <si>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</si>
  <si>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</si>
  <si>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</si>
  <si>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</si>
  <si>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</si>
  <si>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</si>
  <si>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</si>
  <si>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</si>
  <si>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</si>
  <si>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</si>
  <si>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</si>
  <si>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</si>
  <si>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</si>
  <si>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</si>
  <si>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</si>
  <si>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</si>
  <si>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</si>
  <si>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Southbury</t>
  </si>
  <si>
    <t>Southington</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</si>
  <si>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</si>
  <si>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</si>
  <si>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</si>
  <si>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</si>
  <si>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</si>
  <si>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</si>
  <si>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</si>
  <si>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</si>
  <si>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</si>
  <si>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</si>
  <si>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</si>
  <si>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</si>
  <si>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</si>
  <si>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</si>
  <si>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</si>
  <si>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</si>
  <si>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Warren</t>
  </si>
  <si>
    <t>Washington</t>
  </si>
  <si>
    <t>Waterbury</t>
  </si>
  <si>
    <t>Waterford</t>
  </si>
  <si>
    <t>Watertown</t>
  </si>
  <si>
    <t>West Hartford</t>
  </si>
  <si>
    <t>West Haven</t>
  </si>
  <si>
    <t>Westbrook</t>
  </si>
  <si>
    <t>Weston</t>
  </si>
  <si>
    <t>Westport</t>
  </si>
  <si>
    <t>Wethersfield</t>
  </si>
  <si>
    <t>Willington</t>
  </si>
  <si>
    <t>Wilton</t>
  </si>
  <si>
    <t>Winchester</t>
  </si>
  <si>
    <t>Windham</t>
  </si>
  <si>
    <t>Windsor</t>
  </si>
  <si>
    <t>Windsor Locks</t>
  </si>
  <si>
    <t>Wolcott</t>
  </si>
  <si>
    <t>Woodbridge</t>
  </si>
  <si>
    <t>Woodbury</t>
  </si>
  <si>
    <t>Woodstock</t>
  </si>
  <si>
    <t>Match Status</t>
  </si>
  <si>
    <t>Match Provided</t>
  </si>
  <si>
    <t>PROJECT EXPENSES</t>
  </si>
  <si>
    <t>Low Income</t>
  </si>
  <si>
    <t>Minority</t>
  </si>
  <si>
    <t>Near Poor</t>
  </si>
  <si>
    <t>Rural</t>
  </si>
  <si>
    <t>Limited English</t>
  </si>
  <si>
    <t>Severely Disabled</t>
  </si>
  <si>
    <t>Program Income</t>
  </si>
  <si>
    <t>Cash Match</t>
  </si>
  <si>
    <t>TITLE III GRANT APPLICATION- BUDGET TEMPLATE</t>
  </si>
  <si>
    <t xml:space="preserve">Service Category: </t>
  </si>
  <si>
    <t>Personnel Costs</t>
  </si>
  <si>
    <t>Subtotal Personnel</t>
  </si>
  <si>
    <t>Subtotal Direct Costs</t>
  </si>
  <si>
    <t>Subtotal Program Income</t>
  </si>
  <si>
    <t>Amount</t>
  </si>
  <si>
    <t>Subtotal Municipal Support</t>
  </si>
  <si>
    <t>TOTAL PROJECT EXPENSES</t>
  </si>
  <si>
    <t>Subtotal Cash Match</t>
  </si>
  <si>
    <t>Volunteer In-Kind Support</t>
  </si>
  <si>
    <t>Match Calculation</t>
  </si>
  <si>
    <t>Match Over/(Under)</t>
  </si>
  <si>
    <t>Subtotal Volunteer In-Kind Support</t>
  </si>
  <si>
    <t>Match</t>
  </si>
  <si>
    <t>Town</t>
  </si>
  <si>
    <t>Years</t>
  </si>
  <si>
    <t>Check if Indirect Cost Agreement in Place</t>
  </si>
  <si>
    <t>FISCAL YEAR 2027 (October 1, 2026 thru September 30, 2027)</t>
  </si>
  <si>
    <t>Program Income (Non-Matching)</t>
  </si>
  <si>
    <t>Fringe Cost</t>
  </si>
  <si>
    <t>Wage +</t>
  </si>
  <si>
    <t>Project Budget</t>
  </si>
  <si>
    <t>Facilities &amp; Equipment</t>
  </si>
  <si>
    <t>Non-Salary</t>
  </si>
  <si>
    <t>Non-Salary Costs</t>
  </si>
  <si>
    <t>GRANT REQUEST</t>
  </si>
  <si>
    <t>TITLE III GRANT APPLICATION- BUDGET SUMMARY</t>
  </si>
  <si>
    <t xml:space="preserve">Project Budget to Organization %: </t>
  </si>
  <si>
    <t>Indirect Cost Rate</t>
  </si>
  <si>
    <t>Agency Indirect Cost Rate</t>
  </si>
  <si>
    <t>NOTES</t>
  </si>
  <si>
    <t>1)</t>
  </si>
  <si>
    <t>2)</t>
  </si>
  <si>
    <t>3)</t>
  </si>
  <si>
    <t>4)</t>
  </si>
  <si>
    <t xml:space="preserve">Enter fringe as a percentage of wages. Allowable fringe costs include: </t>
  </si>
  <si>
    <t>* Payroll Taxes (Employer Social Security, Unemployment Tax)</t>
  </si>
  <si>
    <t>* Employer Share of Group Health/Dental/Life Insurance Plans</t>
  </si>
  <si>
    <t>* Workers Comp Insurance</t>
  </si>
  <si>
    <t>Instructions for Administrative Employees:</t>
  </si>
  <si>
    <t>In Column D, enter the Hourly Rate paid for each position listed (even if the position is paid on a salaried basis).</t>
  </si>
  <si>
    <t>In Column E, enter the Hours per week each position spends on this project.</t>
  </si>
  <si>
    <t>(Example: If a 40 Hr/Wk employee works 50% on this project enter 20 Hours in Column E)</t>
  </si>
  <si>
    <t>* Executive Leadership Staff (Executive Director, CFO, HR)</t>
  </si>
  <si>
    <t>This section is primarily for employees who work directly on the Grant Funded Project.</t>
  </si>
  <si>
    <t xml:space="preserve">Instructions for Indirect Costs: </t>
  </si>
  <si>
    <t>Indirect (Administrative &amp; General) Costs</t>
  </si>
  <si>
    <t>Staff &amp; Volunteer Recognition/Training</t>
  </si>
  <si>
    <t>Insurance (Property/Liability)</t>
  </si>
  <si>
    <t>Communications (Including cell &amp; internet access)</t>
  </si>
  <si>
    <t>Postage (Direct to program)</t>
  </si>
  <si>
    <t>Office &amp; Household Supplies (Direct to program)</t>
  </si>
  <si>
    <t>Applicant:</t>
  </si>
  <si>
    <t>Vehicle Operating Costs (Fuel, repairs &amp; insurance only)</t>
  </si>
  <si>
    <t>Facility costs include all rent, utility and maintenance costs associated with the property where the program is housed. If the program space is shared with other projects, then include the allocated share of these costs which will be charged to the grant funded project.</t>
  </si>
  <si>
    <t>Instructions for Facilities Expenses:</t>
  </si>
  <si>
    <t>* Do not include the cost of capital equipment purchases or depreciation.</t>
  </si>
  <si>
    <t>* Include the cost of agency property/liability insurance policies allocated to this project.</t>
  </si>
  <si>
    <t>Volunteer Hours</t>
  </si>
  <si>
    <t># of Hours:</t>
  </si>
  <si>
    <t>Rate per Hour:</t>
  </si>
  <si>
    <t>Donated Space</t>
  </si>
  <si>
    <t># of Sq Ft:</t>
  </si>
  <si>
    <t>Rate Sq Ft:</t>
  </si>
  <si>
    <t>Request:</t>
  </si>
  <si>
    <t>Other Non-Cash Support (List below)</t>
  </si>
  <si>
    <r>
      <t xml:space="preserve">Cash Match </t>
    </r>
    <r>
      <rPr>
        <b/>
        <sz val="12"/>
        <color theme="1"/>
        <rFont val="Calibri"/>
        <family val="2"/>
      </rPr>
      <t>(Describe Sources below)</t>
    </r>
  </si>
  <si>
    <t>Applicants must allow for clients to make voluntary donations to the program. A contribution is not required to receive services.</t>
  </si>
  <si>
    <t>List other Federal sources of funds used for the project. These funds are considered Non-Matching revenue.</t>
  </si>
  <si>
    <t xml:space="preserve">Instructions for Non-Matching Revenue Sources: </t>
  </si>
  <si>
    <t xml:space="preserve">Instructions for In-Kind Support: </t>
  </si>
  <si>
    <t>* Agency fundraising</t>
  </si>
  <si>
    <t>* Foundation support</t>
  </si>
  <si>
    <t>* Private donations</t>
  </si>
  <si>
    <t>* Other Non-Federal grants</t>
  </si>
  <si>
    <t>* For volunteer time, enter the number of total hours donated and the rate per hour.</t>
  </si>
  <si>
    <t xml:space="preserve">* For donated space, enter the estimated square footage donated and the rate per square foot. </t>
  </si>
  <si>
    <t>* Describe any other items donated to the project and their associated value.</t>
  </si>
  <si>
    <r>
      <t xml:space="preserve">Other Direct Costs </t>
    </r>
    <r>
      <rPr>
        <b/>
        <sz val="12"/>
        <color theme="1"/>
        <rFont val="Calibri"/>
        <family val="2"/>
      </rPr>
      <t>(Describe below)</t>
    </r>
  </si>
  <si>
    <r>
      <t>Municipal Support</t>
    </r>
    <r>
      <rPr>
        <b/>
        <sz val="16"/>
        <rFont val="Calibri"/>
        <family val="2"/>
      </rPr>
      <t xml:space="preserve"> </t>
    </r>
    <r>
      <rPr>
        <b/>
        <sz val="12"/>
        <rFont val="Calibri"/>
        <family val="2"/>
      </rPr>
      <t>(Select Town)</t>
    </r>
  </si>
  <si>
    <t>Senior Resources operates on the Federal Fiscal Year. Prepare numbers based on revenue &amp; expenses incurred from October 1 thru September 30.</t>
  </si>
  <si>
    <t>Applicant Match Requirement:</t>
  </si>
  <si>
    <t>General Notes:</t>
  </si>
  <si>
    <t>Agency EIN:</t>
  </si>
  <si>
    <t>Instructions for Cash Match:</t>
  </si>
  <si>
    <t>List all other matching cash matching sources supporting the project. These sources may include all non-federal:</t>
  </si>
  <si>
    <t xml:space="preserve">In Column C, enter one line for each POSITION which is included in the Project Budget. </t>
  </si>
  <si>
    <t>Match Type</t>
  </si>
  <si>
    <t>The value of volunteer time and/or donated items can be used as matching revenue for the project.</t>
  </si>
  <si>
    <t>Low Income + Minority</t>
  </si>
  <si>
    <t>At risk of institutionalization</t>
  </si>
  <si>
    <t>Grant Request</t>
  </si>
  <si>
    <t>Total Units Served by Grant</t>
  </si>
  <si>
    <t>Clients Served (Unduplicated):</t>
  </si>
  <si>
    <t>Enter clients served in the following categories:</t>
  </si>
  <si>
    <t>Alzheimer's &amp; Related disorders</t>
  </si>
  <si>
    <t>Clients Served by Grant:</t>
  </si>
  <si>
    <t>Maximum Reimbursement Rate</t>
  </si>
  <si>
    <t>Maximum Reimbursement Rate:</t>
  </si>
  <si>
    <t>Unit Definition: 1 Unit = 1</t>
  </si>
  <si>
    <t>Per Unit Calculation</t>
  </si>
  <si>
    <t>Check Exceptions</t>
  </si>
  <si>
    <t>Projected units served by grant:</t>
  </si>
  <si>
    <t>Enter one line for each position contributing to the project.</t>
  </si>
  <si>
    <t>* Do not include vehicle purchases or depreciation.</t>
  </si>
  <si>
    <t>If multiple employees are included in the position line, add the hours together (Example: for two employees working 40 hours per week enter 80 Hours)</t>
  </si>
  <si>
    <t>In general, the allocated cost of Administrative Employees should be represented in the indirect cost line.</t>
  </si>
  <si>
    <t>Applicants may include administrative positions in this section at their allocated project hours, however, the costs listed should not also be represented in the indirect cost rate. Administrative Employees include positions that provide agency-wide support such as:</t>
  </si>
  <si>
    <t>* Funding from State sources</t>
  </si>
  <si>
    <t>Other Program Income Including Federal sources(List)</t>
  </si>
  <si>
    <t>Category</t>
  </si>
  <si>
    <t>Evidence Based Health (Title IIID)</t>
  </si>
  <si>
    <t>Indirect Costs</t>
  </si>
  <si>
    <t>Proposal</t>
  </si>
  <si>
    <t>Years funded by Grant:</t>
  </si>
  <si>
    <t>Enter Project Name:</t>
  </si>
  <si>
    <t>Phone:</t>
  </si>
  <si>
    <t xml:space="preserve">Ext: </t>
  </si>
  <si>
    <t>Access (Title IIIB)</t>
  </si>
  <si>
    <t>Adult Day Care (Title IIIB)</t>
  </si>
  <si>
    <t>Behavioral Health (Title IIIB)</t>
  </si>
  <si>
    <t>Health/Dental (Title IIIB)</t>
  </si>
  <si>
    <t>In-Home Services (Title IIIB)</t>
  </si>
  <si>
    <t>Legal Assistance (Title IIIB)</t>
  </si>
  <si>
    <t>Senior Centers (Title IIIB)</t>
  </si>
  <si>
    <t>Transportation (Title IIIB)</t>
  </si>
  <si>
    <t>Program Contact:</t>
  </si>
  <si>
    <t>Organization Address:</t>
  </si>
  <si>
    <t>Public Municipality</t>
  </si>
  <si>
    <t>Non-Profit Organization</t>
  </si>
  <si>
    <t>Private for Profit</t>
  </si>
  <si>
    <t>Org Type</t>
  </si>
  <si>
    <t>Contact Title:</t>
  </si>
  <si>
    <t>Organization Website:</t>
  </si>
  <si>
    <t>Contact Email:</t>
  </si>
  <si>
    <t>1 - ORGANIZATIONAL OVERVIEW</t>
  </si>
  <si>
    <t>2. PROGRAM SUMMARY</t>
  </si>
  <si>
    <t>3. DETAILED PROGRAM DESCRIPTION</t>
  </si>
  <si>
    <t>Grant Request:</t>
  </si>
  <si>
    <t>Org Annual Operating Budget:</t>
  </si>
  <si>
    <t>Area Plan</t>
  </si>
  <si>
    <t>Long Term Supports &amp; Services</t>
  </si>
  <si>
    <t>Health Aging</t>
  </si>
  <si>
    <t>Elder Rights</t>
  </si>
  <si>
    <t>Full area plan available here:</t>
  </si>
  <si>
    <t>TITLE III SOCIAL SERVICE GRANT APPLICATION</t>
  </si>
  <si>
    <t>Years funded by Title III:</t>
  </si>
  <si>
    <t>A.</t>
  </si>
  <si>
    <t>Enter Organization's mission statement:</t>
  </si>
  <si>
    <t>B.</t>
  </si>
  <si>
    <t>https://seniorresourcesec.org/area-plan/</t>
  </si>
  <si>
    <t>Select Area Plan Priority:</t>
  </si>
  <si>
    <t>4. PROGRAM RESOURCES</t>
  </si>
  <si>
    <t>5. BACKGROUND CHECKS</t>
  </si>
  <si>
    <t>6. TOWNS SERVED</t>
  </si>
  <si>
    <t>Estuary Region</t>
  </si>
  <si>
    <t>Midstate Region</t>
  </si>
  <si>
    <t>Northeast Region</t>
  </si>
  <si>
    <t>Windham Region</t>
  </si>
  <si>
    <t>Southeast Region</t>
  </si>
  <si>
    <t>Organization Name:</t>
  </si>
  <si>
    <t>7. PLAN TO REACH TARGET POPULATIONS</t>
  </si>
  <si>
    <t>All clients 100% or below poverty line.</t>
  </si>
  <si>
    <t>All clients with neurological or organic brain dysfunction</t>
  </si>
  <si>
    <t>All severely disabled clients who do not reside in nursing homes and lives alone or is below 100% FPL or over 80</t>
  </si>
  <si>
    <t>All clients with reported need for assistance with 3 or more ADL's</t>
  </si>
  <si>
    <t>All clients at or below 150% of poverty</t>
  </si>
  <si>
    <t>All Minority clients 100% or below poverty line</t>
  </si>
  <si>
    <t>African American/Black, Hispanic/Latino, Native American, Asian American, and Pacific Islander</t>
  </si>
  <si>
    <t>Individuals who have a limited ability to read, speak, write, or understand English</t>
  </si>
  <si>
    <t>1.</t>
  </si>
  <si>
    <t>MEASUREMENT (must be a percentage or number)</t>
  </si>
  <si>
    <t>3.</t>
  </si>
  <si>
    <t>2.</t>
  </si>
  <si>
    <t>9. DATA COLLECTION</t>
  </si>
  <si>
    <t>C.</t>
  </si>
  <si>
    <r>
      <t>8. PROGRAM GOALS &amp; INDICATORS  (</t>
    </r>
    <r>
      <rPr>
        <b/>
        <sz val="12"/>
        <color rgb="FF0070C0"/>
        <rFont val="Calibri"/>
        <family val="2"/>
      </rPr>
      <t>List the proposed measurable goal(s). Also list the indicators to be used to measure the success of the goal).</t>
    </r>
  </si>
  <si>
    <t>11. REDUCED FUNDING ALTERNATIVE</t>
  </si>
  <si>
    <t>10. VOLUNTARY CONTRIBUTIONS &amp; MATCHING REVENUE</t>
  </si>
  <si>
    <t>* Reduced staffing pattern</t>
  </si>
  <si>
    <t>* Realignment of administrative/overhead costs to the project</t>
  </si>
  <si>
    <t>* Funding from alternative sources</t>
  </si>
  <si>
    <t>* Adjustment in units served</t>
  </si>
  <si>
    <t>* Greater in-kind &amp; volunteer support</t>
  </si>
  <si>
    <t>* Realignment of allocated facility &amp; project expenses</t>
  </si>
  <si>
    <t>As Title III funds are limited, the project may only receive partial funding. Please describe how the project would be affected and what adjustments could be made to continue the service in the event the full amount of the request was not awarded. This can be a combination of:</t>
  </si>
  <si>
    <t>PROGRAM GOALS</t>
  </si>
  <si>
    <t>13. REFERRALS</t>
  </si>
  <si>
    <t>Explain any variances between the approved budget and actual year-end expenses (address any low utilization of grant funds if applicable):</t>
  </si>
  <si>
    <t>Describe how referrals will be made to help clients access needed services:</t>
  </si>
  <si>
    <t>Describe how the proposed program will coordinate with other appropriate services to avoid duplication (ex: receiving the same service from two different agencies):</t>
  </si>
  <si>
    <t>14. GRIEVANCE PROCEDURE</t>
  </si>
  <si>
    <t>Authorized Signatory:</t>
  </si>
  <si>
    <t>CERTIFICATION</t>
  </si>
  <si>
    <t>Project Budget:</t>
  </si>
  <si>
    <r>
      <t>12. PROGRAM MANAGEMENT</t>
    </r>
    <r>
      <rPr>
        <b/>
        <sz val="12"/>
        <color rgb="FF0070C0"/>
        <rFont val="Calibri"/>
        <family val="2"/>
      </rPr>
      <t xml:space="preserve"> (Applicable to Grantees who received an award in the prior fiscal year)</t>
    </r>
  </si>
  <si>
    <t>Units served by Grant:</t>
  </si>
  <si>
    <t>Describe how management, staff and other project resources will be utilized to ensure success of this program such as: staffing pattern, specific training/certifications, funding, etc:</t>
  </si>
  <si>
    <t>Describe the organization’s financial position, including trends, challenges, or unusual developments over the last three years:</t>
  </si>
  <si>
    <t>Briefly describe the proposed program in one paragraph:</t>
  </si>
  <si>
    <r>
      <t xml:space="preserve">Identify the community need this program addresses </t>
    </r>
    <r>
      <rPr>
        <b/>
        <sz val="14"/>
        <color theme="7" tint="-0.249977111117893"/>
        <rFont val="Calibri"/>
        <family val="2"/>
      </rPr>
      <t>(Include how this need ties into the Senior Resources Area Plan priorities)</t>
    </r>
    <r>
      <rPr>
        <b/>
        <sz val="14"/>
        <color theme="1"/>
        <rFont val="Calibri"/>
        <family val="2"/>
      </rPr>
      <t>:</t>
    </r>
  </si>
  <si>
    <t>Describe the service(s), including all major components of the program. Include where and how often the service will be provided:</t>
  </si>
  <si>
    <t>Describe the program’s plan for measuring client impact including proposed methodology and frequency of measurement:</t>
  </si>
  <si>
    <t>Describe the measurement tool to be used:</t>
  </si>
  <si>
    <t>Describe follow-up activities to ensure quality improvement (action plan):</t>
  </si>
  <si>
    <t>Describe the successes of the program in the Prior Year:</t>
  </si>
  <si>
    <t>Describe any challenges within the program and how these were addressed:</t>
  </si>
  <si>
    <t>Of the clients served, indicate how many fall into the categories to the left (Note clients may fall into more than one category)</t>
  </si>
  <si>
    <t>Community Services (Title IIIB)</t>
  </si>
  <si>
    <t>LETTER OF INTENT TO APPLY</t>
  </si>
  <si>
    <t>Enter Organization information below:</t>
  </si>
  <si>
    <t>Assisted Transportation</t>
  </si>
  <si>
    <t>Transportation</t>
  </si>
  <si>
    <t>Benefits Counseling</t>
  </si>
  <si>
    <t>Access</t>
  </si>
  <si>
    <t>Benefits Education</t>
  </si>
  <si>
    <t>Case Management</t>
  </si>
  <si>
    <t>Chore</t>
  </si>
  <si>
    <t>In Home</t>
  </si>
  <si>
    <t>Chronic Disease Management</t>
  </si>
  <si>
    <t>Health/III D</t>
  </si>
  <si>
    <t>Companion</t>
  </si>
  <si>
    <t>Continuing Education</t>
  </si>
  <si>
    <t>Other Community Services</t>
  </si>
  <si>
    <t>Day Care</t>
  </si>
  <si>
    <t>Adult Day Care</t>
  </si>
  <si>
    <t>Dental Clinics</t>
  </si>
  <si>
    <t>Dental</t>
  </si>
  <si>
    <t>Direct Volunteer Services</t>
  </si>
  <si>
    <t>Employment Assistance</t>
  </si>
  <si>
    <t>Employment Counseling</t>
  </si>
  <si>
    <t>Energy Related Assistance</t>
  </si>
  <si>
    <t>Fall Prevention</t>
  </si>
  <si>
    <t>Family Life Education</t>
  </si>
  <si>
    <t>Food Buying Club</t>
  </si>
  <si>
    <t>Food Pantry</t>
  </si>
  <si>
    <t>Foster Care</t>
  </si>
  <si>
    <t>Friendly Visiting</t>
  </si>
  <si>
    <t>Health Assessment</t>
  </si>
  <si>
    <t>Health Counseling</t>
  </si>
  <si>
    <t>Health</t>
  </si>
  <si>
    <t>Health Education</t>
  </si>
  <si>
    <t>Health Screening/Clinic</t>
  </si>
  <si>
    <t>Home Health Aide</t>
  </si>
  <si>
    <t>Home Repair &amp; Renovations</t>
  </si>
  <si>
    <t>Home Safety Assessment</t>
  </si>
  <si>
    <t>Homemaker</t>
  </si>
  <si>
    <t>Hospice</t>
  </si>
  <si>
    <t xml:space="preserve">Housing Alternatives </t>
  </si>
  <si>
    <t>Housing Counseling</t>
  </si>
  <si>
    <t>Information &amp; Assistance</t>
  </si>
  <si>
    <t>Language Translation</t>
  </si>
  <si>
    <t>Legal Assistance</t>
  </si>
  <si>
    <t>Legal</t>
  </si>
  <si>
    <t>Medical Transportation</t>
  </si>
  <si>
    <t>Medical Visit</t>
  </si>
  <si>
    <t>Health or In Home</t>
  </si>
  <si>
    <t>Medication Management</t>
  </si>
  <si>
    <t>Mental Health Counseling</t>
  </si>
  <si>
    <t>Money Management</t>
  </si>
  <si>
    <t>Nursing Visits</t>
  </si>
  <si>
    <t>Outreach</t>
  </si>
  <si>
    <t>Personal Assistance Credits</t>
  </si>
  <si>
    <t>Personal Care Worker</t>
  </si>
  <si>
    <t>Personal Emergency Response</t>
  </si>
  <si>
    <t>Personal Reassurance</t>
  </si>
  <si>
    <t>Physical Activity</t>
  </si>
  <si>
    <t>Public Education</t>
  </si>
  <si>
    <t>Recreation</t>
  </si>
  <si>
    <t>Senior Center Use</t>
  </si>
  <si>
    <t>Shopping Services</t>
  </si>
  <si>
    <t>Social Support Services</t>
  </si>
  <si>
    <t>Temporary Inpatient Care – Inst</t>
  </si>
  <si>
    <t>Temporary Inpatient Care – Non Ins</t>
  </si>
  <si>
    <t>Therapeutic Activity</t>
  </si>
  <si>
    <t>Training</t>
  </si>
  <si>
    <t>Volunteer Opportunities</t>
  </si>
  <si>
    <t>Weatherization</t>
  </si>
  <si>
    <t>Service Name</t>
  </si>
  <si>
    <t>Funding</t>
  </si>
  <si>
    <t>One Way Trip</t>
  </si>
  <si>
    <t>Hour</t>
  </si>
  <si>
    <t>Session</t>
  </si>
  <si>
    <t>Unit Definition</t>
  </si>
  <si>
    <t>Funding Type:</t>
  </si>
  <si>
    <t>Prior Year Award (if applicable):</t>
  </si>
  <si>
    <t>IIIB Social Services</t>
  </si>
  <si>
    <t>IIID Evidence Based Health</t>
  </si>
  <si>
    <t>Service Category:</t>
  </si>
  <si>
    <t>Visit</t>
  </si>
  <si>
    <t>Contact</t>
  </si>
  <si>
    <t>Distribution</t>
  </si>
  <si>
    <t>Day</t>
  </si>
  <si>
    <t>Month</t>
  </si>
  <si>
    <t>Activity</t>
  </si>
  <si>
    <t>Half Day</t>
  </si>
  <si>
    <t>Unit Type</t>
  </si>
  <si>
    <t>Finance@seniorresourcesec.org</t>
  </si>
  <si>
    <t># of Units</t>
  </si>
  <si>
    <t>Funding Category:</t>
  </si>
  <si>
    <t>Service Type:</t>
  </si>
  <si>
    <t xml:space="preserve">Funding Category: </t>
  </si>
  <si>
    <t>Save this Letter of Intent as a PDF document and email to:</t>
  </si>
  <si>
    <t>September 28, 2026</t>
  </si>
  <si>
    <t>October 1, 2026</t>
  </si>
  <si>
    <t>Grant Year 2027 begins</t>
  </si>
  <si>
    <t>Applicant</t>
  </si>
  <si>
    <t>Address</t>
  </si>
  <si>
    <t>OrgBud</t>
  </si>
  <si>
    <t>City</t>
  </si>
  <si>
    <t>Program Name</t>
  </si>
  <si>
    <t>Service Type</t>
  </si>
  <si>
    <t>Funding Category</t>
  </si>
  <si>
    <t>Funding Type</t>
  </si>
  <si>
    <t>Personnel</t>
  </si>
  <si>
    <t>Request</t>
  </si>
  <si>
    <t>In-Kind</t>
  </si>
  <si>
    <t>EIN</t>
  </si>
  <si>
    <t>Signatory</t>
  </si>
  <si>
    <t>Clients</t>
  </si>
  <si>
    <t>Unit Rate</t>
  </si>
  <si>
    <t>Unit Def</t>
  </si>
  <si>
    <t>Units</t>
  </si>
  <si>
    <t>Equip</t>
  </si>
  <si>
    <t>A&amp;G</t>
  </si>
  <si>
    <t>Prog Income</t>
  </si>
  <si>
    <t>Paste to Allocations Template</t>
  </si>
  <si>
    <t>The State requires all Contractors, employees and volunteers undergo criminal background checks to ensure the safety of clients. Describe the process your Agency has for completing background checks on all client contact employees and volunteers:</t>
  </si>
  <si>
    <r>
      <t xml:space="preserve">The Older American’s Act requires outreach efforts to certain target populations. Outreach for each chosen population must be specific to the population. Indicate which target group(s) will be identified and encouraged to participate in the program. </t>
    </r>
    <r>
      <rPr>
        <b/>
        <sz val="14"/>
        <color theme="7" tint="-0.249977111117893"/>
        <rFont val="Calibri"/>
        <family val="2"/>
      </rPr>
      <t>Note: Only select the group(s) that will be specifically targeted (all groups will be reported on monthly, there is no need to select all):</t>
    </r>
  </si>
  <si>
    <t>If multiple employees are included in the position line, enter the Average Pay Rate for all employees paid.</t>
  </si>
  <si>
    <t xml:space="preserve">* Do not include costs associated with administrative space in this section. These costs are represented in the Indirect cost line. </t>
  </si>
  <si>
    <t>Fees may not be charged to participants in Title III funded programs; however, it is a requirement to offer all clients an opportunity to make voluntary  contributions. Donations must be confidential, and no person may be denied involvement if he/she chooses not to contribute. All contributions received are to be used to expand the services of the program being funded under the grant. Please outline your plan to meet this requirement:</t>
  </si>
  <si>
    <t>Volunteer time, donated space, and other in-kind donations may be used as matching revenue. Please describe any volunteer or other in-kind support obtained for this project:</t>
  </si>
  <si>
    <t>TITLE III GRANT APPLICATION TEMPLATE</t>
  </si>
  <si>
    <t xml:space="preserve">Project Name: </t>
  </si>
  <si>
    <t>Signatory Title</t>
  </si>
  <si>
    <t>Signatory Title:</t>
  </si>
  <si>
    <t>Application Date:</t>
  </si>
  <si>
    <t>Project Name:</t>
  </si>
  <si>
    <t>Budget Date:</t>
  </si>
  <si>
    <t>UEI</t>
  </si>
  <si>
    <t>Program Contact</t>
  </si>
  <si>
    <t>City, ST, Zip:</t>
  </si>
  <si>
    <t>Organization Type:</t>
  </si>
  <si>
    <t>The following agency declares its intention to apply as a Contractor under Title IIIB or IIID of the Older Americans Act:</t>
  </si>
  <si>
    <t>Ongoing</t>
  </si>
  <si>
    <t>Applicant presentations to Allocations Committee</t>
  </si>
  <si>
    <r>
      <t xml:space="preserve">Please submit by </t>
    </r>
    <r>
      <rPr>
        <b/>
        <sz val="20"/>
        <color rgb="FFC00000"/>
        <rFont val="Calibri"/>
        <family val="2"/>
      </rPr>
      <t>Friday March 13, 2026</t>
    </r>
    <r>
      <rPr>
        <b/>
        <sz val="20"/>
        <color theme="1"/>
        <rFont val="Calibri"/>
        <family val="2"/>
      </rPr>
      <t xml:space="preserve"> for consideration.</t>
    </r>
  </si>
  <si>
    <t>LOI</t>
  </si>
  <si>
    <t>Narrative</t>
  </si>
  <si>
    <t>Budget</t>
  </si>
  <si>
    <t>Summary</t>
  </si>
  <si>
    <r>
      <rPr>
        <b/>
        <sz val="14"/>
        <color rgb="FFC00000"/>
        <rFont val="Calibri"/>
        <family val="2"/>
      </rPr>
      <t>*</t>
    </r>
    <r>
      <rPr>
        <b/>
        <sz val="14"/>
        <color theme="1"/>
        <rFont val="Calibri"/>
        <family val="2"/>
      </rPr>
      <t>Service Type:</t>
    </r>
  </si>
  <si>
    <r>
      <t xml:space="preserve">*Select the service type from the drop down list. Consult the Service Definitions Supplement for more detail or contact </t>
    </r>
    <r>
      <rPr>
        <b/>
        <sz val="12"/>
        <color theme="4" tint="-0.249977111117893"/>
        <rFont val="Calibri"/>
        <family val="2"/>
      </rPr>
      <t>Sally Huck</t>
    </r>
    <r>
      <rPr>
        <b/>
        <sz val="12"/>
        <color rgb="FFC00000"/>
        <rFont val="Calibri"/>
        <family val="2"/>
      </rPr>
      <t xml:space="preserve"> the Senior Resources Community Funding manager at </t>
    </r>
    <r>
      <rPr>
        <b/>
        <sz val="12"/>
        <color theme="4" tint="-0.249977111117893"/>
        <rFont val="Calibri"/>
        <family val="2"/>
      </rPr>
      <t xml:space="preserve">shuck@seniorresourcesec.org </t>
    </r>
    <r>
      <rPr>
        <b/>
        <sz val="12"/>
        <color rgb="FFC00000"/>
        <rFont val="Calibri"/>
        <family val="2"/>
      </rPr>
      <t>for assistance.</t>
    </r>
  </si>
  <si>
    <r>
      <rPr>
        <b/>
        <sz val="14"/>
        <color rgb="FFC00000"/>
        <rFont val="Calibri"/>
        <family val="2"/>
      </rPr>
      <t>*</t>
    </r>
    <r>
      <rPr>
        <b/>
        <sz val="14"/>
        <color theme="1"/>
        <rFont val="Calibri"/>
        <family val="2"/>
      </rPr>
      <t>Agency UEI:</t>
    </r>
  </si>
  <si>
    <t xml:space="preserve">The Budget is for the total funded project. List all project expenses and all other sources of revenue in the spaces provided. The grant request will be the total project expenses less any supporting revenue. </t>
  </si>
  <si>
    <t>March 13, 2026</t>
  </si>
  <si>
    <t>Important Dates:</t>
  </si>
  <si>
    <t>Grantee Orientation - Senior Resources - 10:30 am - 11:30 am</t>
  </si>
  <si>
    <r>
      <t>Application assistance by email (</t>
    </r>
    <r>
      <rPr>
        <b/>
        <sz val="14"/>
        <color theme="3" tint="0.249977111117893"/>
        <rFont val="Calibri"/>
        <family val="2"/>
      </rPr>
      <t>shuck@SeniorResourcesEC.org</t>
    </r>
    <r>
      <rPr>
        <sz val="14"/>
        <color theme="1"/>
        <rFont val="Calibri"/>
        <family val="2"/>
      </rPr>
      <t>), phone (860-383-1543), or Zoom/Teams by appointment</t>
    </r>
  </si>
  <si>
    <r>
      <t>Budget Template assistance by email (</t>
    </r>
    <r>
      <rPr>
        <b/>
        <sz val="14"/>
        <color theme="3" tint="0.249977111117893"/>
        <rFont val="Calibri"/>
        <family val="2"/>
      </rPr>
      <t>Thickey@SeniorResourcesEC.org</t>
    </r>
    <r>
      <rPr>
        <sz val="14"/>
        <color theme="1"/>
        <rFont val="Calibri"/>
        <family val="2"/>
      </rPr>
      <t>), phone (860-383-1539), or Zoom/Teams by appointment</t>
    </r>
  </si>
  <si>
    <r>
      <t xml:space="preserve">Please fill out all organization information into the </t>
    </r>
    <r>
      <rPr>
        <b/>
        <sz val="14"/>
        <color theme="1"/>
        <rFont val="Calibri"/>
        <family val="2"/>
      </rPr>
      <t>Letter of Intent.</t>
    </r>
    <r>
      <rPr>
        <sz val="14"/>
        <color theme="1"/>
        <rFont val="Calibri"/>
        <family val="2"/>
      </rPr>
      <t xml:space="preserve"> This information carries over into subsequent worksheet tabs. Print this form into a </t>
    </r>
    <r>
      <rPr>
        <b/>
        <sz val="14"/>
        <color theme="1"/>
        <rFont val="Calibri"/>
        <family val="2"/>
      </rPr>
      <t>PDF</t>
    </r>
    <r>
      <rPr>
        <sz val="14"/>
        <color theme="1"/>
        <rFont val="Calibri"/>
        <family val="2"/>
      </rPr>
      <t xml:space="preserve"> document and send to </t>
    </r>
    <r>
      <rPr>
        <b/>
        <sz val="14"/>
        <color theme="3" tint="0.249977111117893"/>
        <rFont val="Calibri"/>
        <family val="2"/>
      </rPr>
      <t>Finance@SeniorResourcesEC.org</t>
    </r>
    <r>
      <rPr>
        <sz val="14"/>
        <color theme="1"/>
        <rFont val="Calibri"/>
        <family val="2"/>
      </rPr>
      <t xml:space="preserve"> by the deadline noted.</t>
    </r>
  </si>
  <si>
    <r>
      <t xml:space="preserve">Please answer all questions in the </t>
    </r>
    <r>
      <rPr>
        <b/>
        <sz val="14"/>
        <color theme="3" tint="0.249977111117893"/>
        <rFont val="Calibri"/>
        <family val="2"/>
      </rPr>
      <t>Blue</t>
    </r>
    <r>
      <rPr>
        <sz val="14"/>
        <color theme="1"/>
        <rFont val="Calibri"/>
        <family val="2"/>
      </rPr>
      <t xml:space="preserve"> shaded cells. Scroll down to display all questions.</t>
    </r>
  </si>
  <si>
    <r>
      <t xml:space="preserve">* Applicants in the second year of funding:        Match = 20%    </t>
    </r>
    <r>
      <rPr>
        <b/>
        <sz val="14"/>
        <color rgb="FFC00000"/>
        <rFont val="Calibri"/>
        <family val="2"/>
      </rPr>
      <t>Calculation: Grant Request Amount ÷ 0.80 X .20</t>
    </r>
  </si>
  <si>
    <r>
      <t xml:space="preserve">* New Applicants:                                                       Match = 15%    </t>
    </r>
    <r>
      <rPr>
        <b/>
        <sz val="14"/>
        <color rgb="FFC00000"/>
        <rFont val="Calibri"/>
        <family val="2"/>
      </rPr>
      <t>Calculation: Grant Request Amount ÷ 0.85 X .15</t>
    </r>
  </si>
  <si>
    <r>
      <t xml:space="preserve">* Applicants with 2 or more years of funding:   Match = 25%    </t>
    </r>
    <r>
      <rPr>
        <b/>
        <sz val="14"/>
        <color rgb="FFC00000"/>
        <rFont val="Calibri"/>
        <family val="2"/>
      </rPr>
      <t>Calculation: Grant Request Amount ÷ 0.75 X .25</t>
    </r>
  </si>
  <si>
    <t>Mental Health Screening and Referral (Non-Evidence-Based)</t>
  </si>
  <si>
    <t>Mental Health Screening and Referral (Evidence-Based)</t>
  </si>
  <si>
    <t>* Donations must be linked to the project</t>
  </si>
  <si>
    <t>* The items must be entered at their fair market value at the time of the donation</t>
  </si>
  <si>
    <t>* The Grantee must keep verifiable records regarding the donation for audit purposes</t>
  </si>
  <si>
    <t>Non-Match</t>
  </si>
  <si>
    <t>In-Kind Support</t>
  </si>
  <si>
    <t>Cash Match &amp; Municipal Support</t>
  </si>
  <si>
    <t xml:space="preserve">Org Annual Operating Budget: </t>
  </si>
  <si>
    <t>* You must retain documentation of the amounts claimed for in-kind support for audit purposes.</t>
  </si>
  <si>
    <t>Enter the total clients expected to be served by the funds provided in the grant in cell I110 (Unduplicated)</t>
  </si>
  <si>
    <t>Client Contributions, program income, and funds sourced from other federal grants may support the project, however, these sources will not be considered in the match calculation.</t>
  </si>
  <si>
    <r>
      <t xml:space="preserve">Please refer to </t>
    </r>
    <r>
      <rPr>
        <b/>
        <sz val="14"/>
        <color theme="3"/>
        <rFont val="Calibri"/>
        <family val="2"/>
      </rPr>
      <t>"REQUEST FOR PROPOSALS GUIDELINES AND APPLICATION INSTRUCTIONS"</t>
    </r>
    <r>
      <rPr>
        <sz val="14"/>
        <color theme="1"/>
        <rFont val="Calibri"/>
        <family val="2"/>
      </rPr>
      <t xml:space="preserve"> for detailed instructions. Below are general notes on the use of this template and submission deadlines. </t>
    </r>
  </si>
  <si>
    <t>Per Federal guidelines, all applicants are required to provide matching revenue to the project. The required match must be a percentage of the grant award according to the following schedule:</t>
  </si>
  <si>
    <t>Matching income can be in the form of non-federal cash match such as fundraising for the project, state grants, foundation or private grants.</t>
  </si>
  <si>
    <t>The Applicant will be capped at 10% for indirect costs unless an approved federally recognized indirect cost rate agreement is in place.  If an agreement is in place, check the box in cell H54 (Documentation must be provided).</t>
  </si>
  <si>
    <t>Enter the Agency Indirect cost rate percentage into cell E54.</t>
  </si>
  <si>
    <t>List Services Provided by the grant</t>
  </si>
  <si>
    <t>Indirect costs represent Administrative and General expenses not represented in the sections above such as allocated administrative personnel, data processing, organization accounting or audit fees. This ratio will be calculated on the Modified Total Direct Cost (MTDC Base). Per Federal guidelines, the MTDC base excludes rent as part of this calculation.</t>
  </si>
  <si>
    <t>Amounts claimed as in-kind support should not be represented as an expense elsewhere in the worksheet. For example- if all or part of the program space is donated and that donation is recognized as in-kind support, the amount of the donated space should be backed out of the amount claimed for rent expense.</t>
  </si>
  <si>
    <t>SERVICE TARGETS AND COST PER UINT</t>
  </si>
  <si>
    <t xml:space="preserve">The award, if granted, will be paid on a reimbursement basis. No advance payments will be made. Reimbursements will be based on the number of units provided multiplied by the calculated cost per unit. </t>
  </si>
  <si>
    <t>All applications will be reviewed by the Senior Resources panel. Final awards are subject to approval by the Senior Resources Grant Team and the amount requested may be adjusted based on the review of the application and/or availability of funds.</t>
  </si>
  <si>
    <r>
      <t xml:space="preserve">Title III grants are sourced from Federal dollars. All recipients of Federal funds must be registered with a </t>
    </r>
    <r>
      <rPr>
        <b/>
        <sz val="14"/>
        <color theme="1"/>
        <rFont val="Calibri"/>
        <family val="2"/>
      </rPr>
      <t>Unique Entity ID (UEI)</t>
    </r>
    <r>
      <rPr>
        <sz val="14"/>
        <color theme="1"/>
        <rFont val="Calibri"/>
        <family val="2"/>
      </rPr>
      <t xml:space="preserve"> assigned by the </t>
    </r>
    <r>
      <rPr>
        <b/>
        <sz val="14"/>
        <color theme="1"/>
        <rFont val="Calibri"/>
        <family val="2"/>
      </rPr>
      <t>System for Award Management (SAM.gov)</t>
    </r>
    <r>
      <rPr>
        <sz val="14"/>
        <color theme="1"/>
        <rFont val="Calibri"/>
        <family val="2"/>
      </rPr>
      <t>. Applicants must keep their registration active for the duration of the grant award in order to be eligible to receive payments. For new applicants that do not currently have an active SAMs registration, you must register by the grant start date (if awarded). More information is available at SAM.gov.</t>
    </r>
  </si>
  <si>
    <t>* Amounts claimed as in-kind support should not be also entered as expenses on the worksheet.</t>
  </si>
  <si>
    <t>Identify and describe outreach methods and time frames for each  selected target group. The outreach plan must be specific to each group selected. Give details:</t>
  </si>
  <si>
    <r>
      <t xml:space="preserve">Grantees must provide matching income to the program. Please outline your efforts to obtain additional support from private donors, foundations, corporations, municipalities and other State and non-federal grant sources </t>
    </r>
    <r>
      <rPr>
        <b/>
        <sz val="12"/>
        <color theme="7" tint="-0.249977111117893"/>
        <rFont val="Calibri"/>
        <family val="2"/>
      </rPr>
      <t>(Details on the match requirement are provided on the Budget Worksheet tab)</t>
    </r>
    <r>
      <rPr>
        <b/>
        <sz val="12"/>
        <color theme="1"/>
        <rFont val="Calibri"/>
        <family val="2"/>
      </rPr>
      <t>:</t>
    </r>
  </si>
  <si>
    <t>Title III Contractors are required to assist clients in taking advantage of benefits under other programs (for example: energy assistance, food security, health insurance counseling, etc.). Describe how unmet needs are identified:</t>
  </si>
  <si>
    <t>Describe how participants will be informed of the complaint procedure both for the program and to Senior Resources:</t>
  </si>
  <si>
    <t>* Matching contributions to Employer sponsored retirement plans</t>
  </si>
  <si>
    <t>* Financial &amp; Administrative Support (Bookkeeper, Office Manager, Clerical, Reception)</t>
  </si>
  <si>
    <t>Software Subscriptions (Directly related to service)</t>
  </si>
  <si>
    <t>List any other sources of Program Income (program income is revenue secured from program participants such as insurance reimbursements and may not be used to meet the matching requirement).</t>
  </si>
  <si>
    <r>
      <t xml:space="preserve">In Cell C113 and E113, enter the service description and Number of Units served by the activities of the </t>
    </r>
    <r>
      <rPr>
        <b/>
        <i/>
        <sz val="12"/>
        <color rgb="FF0070C0"/>
        <rFont val="Calibri"/>
        <family val="2"/>
      </rPr>
      <t>Grant portion</t>
    </r>
    <r>
      <rPr>
        <sz val="11"/>
        <color rgb="FF0070C0"/>
        <rFont val="Calibri"/>
        <family val="2"/>
      </rPr>
      <t xml:space="preserve"> of the project. Repeat for each additional service provided.</t>
    </r>
  </si>
  <si>
    <t>New applicants check here:</t>
  </si>
  <si>
    <t>Certification</t>
  </si>
  <si>
    <t>State and Federal Financial Audits from most recent fiscal year end (including Management Letter)</t>
  </si>
  <si>
    <t>Board of Director’s List</t>
  </si>
  <si>
    <t>Letter(s) of understanding for subcontracts (if applicable)</t>
  </si>
  <si>
    <t>Organization Chart</t>
  </si>
  <si>
    <t>Job Descriptions for all Staff  Listed on Personnel Page</t>
  </si>
  <si>
    <t>Federally negotiated Indirect Cost rate document (if admin &amp; general cost charged to the grant exceed 10 %)</t>
  </si>
  <si>
    <t>Completed</t>
  </si>
  <si>
    <t>Match requirement met</t>
  </si>
  <si>
    <t>Application Narrative Completed</t>
  </si>
  <si>
    <t>Project Budget Entered</t>
  </si>
  <si>
    <t>Projected units entered &amp; Cost Per Unit calculated</t>
  </si>
  <si>
    <t>Attachments</t>
  </si>
  <si>
    <t>Unduplicated clients entered</t>
  </si>
  <si>
    <t>Service Targets Entered</t>
  </si>
  <si>
    <t>Check if N/A</t>
  </si>
  <si>
    <t>Status</t>
  </si>
  <si>
    <r>
      <rPr>
        <b/>
        <sz val="11"/>
        <color rgb="FF0070C0"/>
        <rFont val="Calibri"/>
        <family val="2"/>
      </rPr>
      <t>Cost Per Unit Calculation:</t>
    </r>
    <r>
      <rPr>
        <sz val="11"/>
        <color rgb="FF0070C0"/>
        <rFont val="Calibri"/>
        <family val="2"/>
      </rPr>
      <t xml:space="preserve"> The award is a "Reimbursement Grant". The reimbursement will be based on the number of units provided and will be paid at the Maximum reimbursement rate in cell E119. This is determined by dividing the Grant Request amount by the number of units served.</t>
    </r>
  </si>
  <si>
    <t>Check if</t>
  </si>
  <si>
    <t>TITLE III GRANT APPLICATION</t>
  </si>
  <si>
    <t>Application Template:</t>
  </si>
  <si>
    <t>Date:</t>
  </si>
  <si>
    <t>COMPLETENESS REVIEW</t>
  </si>
  <si>
    <t>It is understood and agreed by the individual listed below that funds awarded as a result of this request are to be expended for the purposes set forth herein and in accordance with the below Standard Assurances as well as with all applicable laws, regulations, policies and procedures of Senior Resources Agency on Aging, the State of Connecticut Bureau of Aging, the Administration for Community Living and the U. S. Department of Health and Human Services.</t>
  </si>
  <si>
    <t>STANDARD ASSURANCES</t>
  </si>
  <si>
    <t>I. OLDER AMERICANS ACT</t>
  </si>
  <si>
    <t>a.</t>
  </si>
  <si>
    <t>Provide the area agency, in a timely manner, with statistical and other information which the area agency requires in order to meet its planning, coordination, evaluation and reporting requirements established;</t>
  </si>
  <si>
    <t>b.</t>
  </si>
  <si>
    <t>c.</t>
  </si>
  <si>
    <t>d.</t>
  </si>
  <si>
    <t>e.</t>
  </si>
  <si>
    <t>f.</t>
  </si>
  <si>
    <t>g.</t>
  </si>
  <si>
    <t>h.</t>
  </si>
  <si>
    <t>i.</t>
  </si>
  <si>
    <t>j.</t>
  </si>
  <si>
    <t>k.</t>
  </si>
  <si>
    <t>Provide each older person with an opportunity to voluntarily contribute to the cost of the service;</t>
  </si>
  <si>
    <t>Establish appropriate procedures to safeguard and account for all contributions;</t>
  </si>
  <si>
    <t>Protect the privacy of each older person with respect to his or her contributions;</t>
  </si>
  <si>
    <t>May not deny any older person a service because the older person will not or cannot contribute to the cost of the service;</t>
  </si>
  <si>
    <t>With the consent of the older person or his or her representative, bring to the attention of appropriate officials for follow-up, conditions or circumstances which place the older person, or the household of the older person, in imminent danger;</t>
  </si>
  <si>
    <t>Where feasible and appropriate, make arrangements for the availability of services to older persons in weather related emergencies;</t>
  </si>
  <si>
    <t>Assist participants in taking advantage of benefits under other programs;</t>
  </si>
  <si>
    <t>Assure participants in taking advantage of benefits under other programs;</t>
  </si>
  <si>
    <t xml:space="preserve">Assure that persons age 60 or over who are frail, homebound by reason of illness or incapacitating disability, or otherwise isolated, shall be given priority in the delivery of services; and </t>
  </si>
  <si>
    <t>Assure that the proposed project intends to satisfy the service needs of older persons with disabilities and severe disabilities.</t>
  </si>
  <si>
    <t>II. CIVIL RIGHTS ACT OF 1964 (AMENDED TO THE CIVIL RIGHTS ACT OF 1991)</t>
  </si>
  <si>
    <t>If any real property or structure thereon is provided or improved with the aid of Federal financial assistance extended to the Subgrantee by the Grantor, this assurance shall obligate the Subgrantee, or in the case of any transfer of such property, any transferee, for the period during which the real property or structure is used for a structure is used for a purpose involving the provision of similar services or benefits.  If any personal property is so provided, this assurance shall obligate the Subgrantee for the period during which it retains ownership or possession of the property.  In all other cases, this assurance shall obligate the Subgrantee for the period during which the Federal financial assistance is extended to it by the Grantor.</t>
  </si>
  <si>
    <t>III. REHABILITATION ACT OF 1973</t>
  </si>
  <si>
    <t>The undersigned also HEREBY AGREES THAT it will comply with section 504 of the Rehabilitation Act of 1973, as amended (29 U.S.C. 794), all requirements imposed by the applicable HHS regulation (45 C.F.R. Part 84), and all guidelines and interpretations issued pursuant thereto.</t>
  </si>
  <si>
    <t>IV. HEALTH INSURANCE PORTABILITY AND ACCOUNTABILITY ACT OF 1996</t>
  </si>
  <si>
    <t>The undersigned HEREBY AGREES THAT it will comply with the terms of the Health Insurance Portability and Accountability Act of 1996, as appropriate.</t>
  </si>
  <si>
    <t>V. CERTIFICATION REGARDING LOBBYING</t>
  </si>
  <si>
    <t>The undersigned certifies, to the best of his or her knowledge and belief, that:</t>
  </si>
  <si>
    <t>No Federal appropriated funds have been paid or will be paid, by or on behalf of the undersigned, to any person for influencing or attempting to influence an officer or employee of Congress, or an employee of a Member of Congress in connection with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</si>
  <si>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If any funds other than Federal appropriated funds have been paid or will be paid to any person for influencing or attempting to influence an officer or employee of any agency, a Member of Congress, an officer or employee of Congress, or an employee of a Member of Congress in connection with this federal contract, grant, loan or cooperative agreement, the undersigned shall complete and submit Standard Form LLL, "Disclosure Form to Report Lobbying," in accordance with its instructions.</t>
  </si>
  <si>
    <t>The undersigned shall require that the language of this certification be included in the award documents for all sub-awards at all tiers (including subcontracts, subgrants, and contracts under grants, loans, and cooperative agreements) and that all sub-recipients shall certify and disclose accordingly.</t>
  </si>
  <si>
    <t>This certification is a material representation of fact upon which reliance was placed when this transaction was made or entered into.  Submission of this certification is a prerequisite for making or entering into this transaction imposed by section 1352, title 31, U.S. Code.  Any person who fails to file the required certification shall be subject to a civil penalty of not less than $100,000 for each such failure.</t>
  </si>
  <si>
    <t>VI. CERTIFICATION OF DRUG FREE WORKPLACE</t>
  </si>
  <si>
    <t>The undersigned HEREBY AGREES THAT it will comply with the Drug-Free Workplace Act of 1988 in matters relating to providing a drug-free work place.  The undersigned contractor will:</t>
  </si>
  <si>
    <t>Publish a statement notifying employees that unlawful manufacture, distribution, dispensation, possession, or use of a controlled substance is prohibited and specifying actions to be taken against employees for violations of such prohibition;</t>
  </si>
  <si>
    <t>Establish a Drug-Free Awareness Program to inform employees about all of the following:</t>
  </si>
  <si>
    <t>4.</t>
  </si>
  <si>
    <t>The dangers of drug abuse in the work place,</t>
  </si>
  <si>
    <t>The person's or organization's policy of maintaining a drug-free work place,</t>
  </si>
  <si>
    <t>Penalties that may be imposed upon employees for drug abuse violations.</t>
  </si>
  <si>
    <t>Provide that every employee who works on the proposed contract or grant:</t>
  </si>
  <si>
    <t>Will receive a copy of the company's drug-free policy statement, and</t>
  </si>
  <si>
    <t>Any available counseling, rehabilitation and employee assistance programs, and</t>
  </si>
  <si>
    <t>Will agree to abide by the terms of the company's statement as a condition of employment the contract or grant.</t>
  </si>
  <si>
    <t>Project:</t>
  </si>
  <si>
    <t>VII. NON-DISCRIMINATION REGARDING SEXUAL ORIENTATION</t>
  </si>
  <si>
    <t>The undersigned contractor AGREES THAT it will not discriminate or permit discrimination against any person or group of persons on the grounds of sexual orientation, in any manner prohibited by the laws of the United States or of the State of Connecticut.  The contractor also agrees to the following:</t>
  </si>
  <si>
    <t>Employees are treated when employed without regard to their sexual orientation.</t>
  </si>
  <si>
    <t>A notice stating the above to be posted in conspicuous places available to employees and applicants.</t>
  </si>
  <si>
    <t>To comply with Connecticut General Statutes 46a-56.</t>
  </si>
  <si>
    <t>VIII. NON-DISCRIMINATION AND AFFIRMATIVE ACTION</t>
  </si>
  <si>
    <t>The Contractor agrees and warrants that in the performance of the contract such Contractor will not discriminate or permit discrimination against any person or group of persons on the grounds of race, color, religious creed, age, marital status, national origin, ancestry, sex, mental retardation or physical disability, including, but not limited to blindness, unless it is shown by such contractor that such disability prevents performance of the work involved, in any manner prohibited by the laws of the United States or of the State of Connecticut.  The Contractor further agrees to take affirmative action to insure that applicants with job-related qualifications are employed and that employees are treated when employed without regard to their race, color, religious creed, age, marital status, national origin, ancestry, sex, mental retardation, or physical disability, including, but not limited to, blindness, unless it is shown by such Contractor that such disability prevents performance of the work involved;</t>
  </si>
  <si>
    <t>The Contractor agrees, in all solicitations or advertisements for employees placed by or on behalf of the Contractor, to state that is an "affirmative action-equal opportunity employer" in accordance with regulations adopted by the Commission;</t>
  </si>
  <si>
    <t>The Contractor agrees to provide each labor union or representative of workers with which such Contractor has a collective bargaining agreement or other contract or understanding and each vendor with which such contractor has a contract or understanding, a notice to be provided by the Commission advising the labor union or workers; representative of the Contractor's commitments under this section, and to post copies of the notice in conspicuous places available to employees and applicants for employment;</t>
  </si>
  <si>
    <t>The Contractor agrees to comply with each provision of this section and sections 46a-68e and 46a-68f and with each regulation or relevant order issued by said Commission pursuant to sections 46a-56, 46a-68e and 46a-68f;</t>
  </si>
  <si>
    <t>The Contractor agrees to provide the Commission of Human Rights and Opportunities with such information requested by the Commission, and permit access to pertinent books, records and accounts, concerning the employment practices and procedures of the Contractor as related to the provisions of this section and section 46a-56.</t>
  </si>
  <si>
    <t>As a condition of receipt of funds under this act, each contractor shall assure that it will:</t>
  </si>
  <si>
    <t>The undersigned also AGREES THAT the Contractor will comply with Title VI of the Civil Rights Act of 1964 (P.L. 88-353) and all requirements imposed by or pursuant to the Regulation of the Department of Health and Human Services (45 CFR Part 80) issued pursuant to that title, to the end that, in accordance with Title VI of that Act and the Regulation, no person in the United States shall, on the ground of race, color, or national origin, be excluded from participation in, be denied the benefits of, or be otherwise subjected to discrimination under any program or activity for which the Subgrantee receives Federal financial assistance from Senior Resources Agency on Aging, a recipient of Federal financial assistance from the Department (hereinafter called "Grantor"); and HEREBY GIVES ASSURANCE THAT it will immediately take any measure necessary to effectuate this agreement.</t>
  </si>
  <si>
    <t>IX. AMERICANS WITH DISABILITIES ACT OF 1990</t>
  </si>
  <si>
    <t>The undersigned contractor states they are familiar with the terms of this Act and are in compliance with said Act.</t>
  </si>
  <si>
    <t>X. UTILIZATION OF MINORITY BUSINESS ENTERPRISES</t>
  </si>
  <si>
    <t>The undersigned contractor AGREES to use best efforts consistent with 46C.F.R. 74.160 et seq. (1992) and paragraph 9 of Appendix G; Connecticut General Statutes 13a-95a, 4a-60, 4a-62, 4b-95(b), and 32-9e.</t>
  </si>
  <si>
    <t>THESE ASSURANCES are given in consideration of and for the purpose of obtaining any and all Federal grants, loans, contracts, property discounts or other Federal financial assistance extended after the date hereof to the Subgrantee by the Grantor, including installment payments after such date on account of application for Federal financial assistance which was approved before such date.  The Subgrantee recognizes and agrees that such Federal financial assurance, and that the Grantor or the United States or both shall have the right to seek judicial enforcement of this assurance.  This assurance is binding on the Subgrantee, its successors, transferees, and assignees, and the person or persons whose signatures appear below are authorized to sign this assurance on behalf of the subgrantee.</t>
  </si>
  <si>
    <t>I, the official named below, hereby swear that I am duly authorized legally to bind the contractor grant recipient to the above described certification.  I am fully aware that this certification, executed on the date and in the county below, is made under penalty of perjury under the laws of the State of Connecticut.</t>
  </si>
  <si>
    <t>Date</t>
  </si>
  <si>
    <t>Title III Request:</t>
  </si>
  <si>
    <r>
      <rPr>
        <b/>
        <sz val="12"/>
        <color rgb="FF0070C0"/>
        <rFont val="Calibri"/>
        <family val="2"/>
      </rPr>
      <t>Match Calculation:</t>
    </r>
    <r>
      <rPr>
        <sz val="12"/>
        <color rgb="FF0070C0"/>
        <rFont val="Calibri"/>
        <family val="2"/>
      </rPr>
      <t xml:space="preserve"> All applicants are required to provide matching income. Applicants may use municipal support, non-Federal cash, and/or volunteer or in-kind support. Supporting documentation for these matching sources should be available upon request if award is granted. If the Match Status in cell H96 = "</t>
    </r>
    <r>
      <rPr>
        <b/>
        <sz val="12"/>
        <color theme="5" tint="-0.249977111117893"/>
        <rFont val="Calibri"/>
        <family val="2"/>
      </rPr>
      <t>Additional Match Required</t>
    </r>
    <r>
      <rPr>
        <sz val="12"/>
        <color rgb="FF0070C0"/>
        <rFont val="Calibri"/>
        <family val="2"/>
      </rPr>
      <t>", then the application will not be considered. Refer to the Summary Tab to see a detailed calculation of the match requirement.</t>
    </r>
  </si>
  <si>
    <t>* The application may be signed electronically.</t>
  </si>
  <si>
    <t>STANDARD ASSURANCES AND CERTIFICATION</t>
  </si>
  <si>
    <t>* For applicants unable to sign electronically, print the certification into a PDF document, sign and send as an attachment.</t>
  </si>
  <si>
    <t>* The certification must be signed by a duly authorized official of the applicant. Enter the name and title of this official.</t>
  </si>
  <si>
    <r>
      <t xml:space="preserve">This template has been presented in Microsoft Excel. Cell protection has been enabled for all worksheet tabs except for cells shaded in </t>
    </r>
    <r>
      <rPr>
        <b/>
        <sz val="14"/>
        <color theme="3" tint="0.249977111117893"/>
        <rFont val="Calibri"/>
        <family val="2"/>
      </rPr>
      <t>Blue</t>
    </r>
    <r>
      <rPr>
        <sz val="14"/>
        <color theme="1"/>
        <rFont val="Calibri"/>
        <family val="2"/>
      </rPr>
      <t>. We recommend that you type information directly into the blue shaded cells rather than copying and pasting from another spreadsheet or source document. This will ensure the formatting remains consistent and will prevent any cell reference or formula errors. Also, do not enter text or blank spaces into number cells. This will cause value errors in calculated formulas.</t>
    </r>
  </si>
  <si>
    <t>Letter(s) of support with partnering agencies (if applicable)</t>
  </si>
  <si>
    <t>Signed Standard Assurances and Certification document (attach as a PDF if not signed electronically below)</t>
  </si>
  <si>
    <t>The value of donated time, space, professional services or other goods/supplies can be used as a source of match. These items are subject to the following guidelines:</t>
  </si>
  <si>
    <t>Project Address:</t>
  </si>
  <si>
    <t>City, ST, ZIP:</t>
  </si>
  <si>
    <t>Enter Project Name &amp; Select the Service Type:</t>
  </si>
  <si>
    <r>
      <t>Fire Marshall Safety Inspection (</t>
    </r>
    <r>
      <rPr>
        <sz val="11"/>
        <color rgb="FFC00000"/>
        <rFont val="Calibri"/>
        <family val="2"/>
      </rPr>
      <t>Required if clients receive in-person services at the project address</t>
    </r>
    <r>
      <rPr>
        <sz val="11"/>
        <color theme="1"/>
        <rFont val="Calibri"/>
        <family val="2"/>
      </rPr>
      <t>)</t>
    </r>
  </si>
  <si>
    <t>Org Name:</t>
  </si>
  <si>
    <r>
      <t xml:space="preserve">Applicants must review the </t>
    </r>
    <r>
      <rPr>
        <b/>
        <sz val="14"/>
        <color theme="1"/>
        <rFont val="Calibri"/>
        <family val="2"/>
      </rPr>
      <t>Standard Assurances</t>
    </r>
    <r>
      <rPr>
        <sz val="14"/>
        <color theme="1"/>
        <rFont val="Calibri"/>
        <family val="2"/>
      </rPr>
      <t xml:space="preserve"> and sign the </t>
    </r>
    <r>
      <rPr>
        <b/>
        <sz val="14"/>
        <color theme="1"/>
        <rFont val="Calibri"/>
        <family val="2"/>
      </rPr>
      <t>Certification</t>
    </r>
    <r>
      <rPr>
        <sz val="14"/>
        <color theme="1"/>
        <rFont val="Calibri"/>
        <family val="2"/>
      </rPr>
      <t xml:space="preserve"> at the bottom of the page. </t>
    </r>
    <r>
      <rPr>
        <b/>
        <sz val="14"/>
        <color theme="1"/>
        <rFont val="Calibri"/>
        <family val="2"/>
      </rPr>
      <t>Note:</t>
    </r>
  </si>
  <si>
    <t>This tab is for reference only, but does include a detailed calculation of the required match (see below for more information on this requirement ). Any exceptions to calculated formulas will display here. If you are unable to clear exceptions, please contact our technical support team.</t>
  </si>
  <si>
    <t>Please be concise and enter information into the available lines on the template. If more lines are needed please contact us and we can add those to the worksheet.</t>
  </si>
  <si>
    <t>Subcontractor Name</t>
  </si>
  <si>
    <t>INSTRUCTIONS:</t>
  </si>
  <si>
    <t>For all applicants that use Subcontractors</t>
  </si>
  <si>
    <t>Total Subcontractors</t>
  </si>
  <si>
    <t>Description of Services</t>
  </si>
  <si>
    <t>ATTACHMENT B</t>
  </si>
  <si>
    <t>SUBCONTRACTORS</t>
  </si>
  <si>
    <t>The template has been separated into 6 worksheet tabs:</t>
  </si>
  <si>
    <t>Subcontractor List</t>
  </si>
  <si>
    <t>Org Name</t>
  </si>
  <si>
    <t>Payment Terms</t>
  </si>
  <si>
    <t>Identify the name of the proposed subcontractor;</t>
  </si>
  <si>
    <t>Describe the services to be performed under this agreement;</t>
  </si>
  <si>
    <t>Identify the total value of the subcontract for the term of the project period;</t>
  </si>
  <si>
    <t>Describe the payment terms (i.e. hourly rate, flat fee, session, visit etc.)</t>
  </si>
  <si>
    <t>For any contractors listed, submit a copy of your subcontractor agreement, or memorandum of understanding as an attachment to your submission.</t>
  </si>
  <si>
    <t>Applicants that use Subcontractors will need to list the Subcontractor name, describe the services performed, payment terms and the value of the contract in the designated worksheet tab. This amount will transfer over to the Budget Template. Applicants will attach a copy of the subcontractor agreement with their submission.</t>
  </si>
  <si>
    <r>
      <t>Contracted Services (</t>
    </r>
    <r>
      <rPr>
        <b/>
        <sz val="12"/>
        <color theme="3" tint="0.249977111117893"/>
        <rFont val="Calibri"/>
        <family val="2"/>
      </rPr>
      <t>Complete Subcontractor List on the next tab</t>
    </r>
    <r>
      <rPr>
        <sz val="12"/>
        <color theme="1"/>
        <rFont val="Calibri"/>
        <family val="2"/>
      </rPr>
      <t>)</t>
    </r>
  </si>
  <si>
    <t>If no formal agreement is currently in place check here:</t>
  </si>
  <si>
    <t>Note: You will be required to submit this agreement in the event funds are awarded.</t>
  </si>
  <si>
    <t>Email</t>
  </si>
  <si>
    <t>Phone</t>
  </si>
  <si>
    <t>All Required Organization Information Entered in LOI tab</t>
  </si>
  <si>
    <t>Website</t>
  </si>
  <si>
    <t>Required Fields:</t>
  </si>
  <si>
    <r>
      <t xml:space="preserve">Review the application for completeness by clicking the available check boxes shaded in </t>
    </r>
    <r>
      <rPr>
        <sz val="14"/>
        <color theme="3" tint="0.249977111117893"/>
        <rFont val="Calibri"/>
        <family val="2"/>
      </rPr>
      <t>blue</t>
    </r>
    <r>
      <rPr>
        <sz val="14"/>
        <color theme="1"/>
        <rFont val="Calibri"/>
        <family val="2"/>
      </rPr>
      <t xml:space="preserve"> (note some of these are checked from data entered on other worksheets). All applicable items must read "</t>
    </r>
    <r>
      <rPr>
        <b/>
        <sz val="14"/>
        <color theme="9" tint="-0.249977111117893"/>
        <rFont val="Calibri"/>
        <family val="2"/>
      </rPr>
      <t>Provided</t>
    </r>
    <r>
      <rPr>
        <sz val="14"/>
        <color theme="1"/>
        <rFont val="Calibri"/>
        <family val="2"/>
      </rPr>
      <t>" status.</t>
    </r>
  </si>
  <si>
    <t>Project Name</t>
  </si>
  <si>
    <t>City, ST, Zip</t>
  </si>
  <si>
    <t>Contact Title</t>
  </si>
  <si>
    <t>Contact Name</t>
  </si>
  <si>
    <t>Check here if project address is same as Organization Address</t>
  </si>
  <si>
    <t>The LOI and Narrative tabs will indicate required fields. Make sure to enter data into these cells to clear out any exceptions noted.</t>
  </si>
  <si>
    <t>Exception</t>
  </si>
  <si>
    <t>*New applicants check here if not yet registered with a Unique ID Number with SAM.gov</t>
  </si>
  <si>
    <t>Org Buddget</t>
  </si>
  <si>
    <t>Indirect Cost Ratio:</t>
  </si>
  <si>
    <t>March 27, 2026</t>
  </si>
  <si>
    <t>April 24, 2026</t>
  </si>
  <si>
    <t>June 4, 11, 18, 2026</t>
  </si>
  <si>
    <t>Please be concise and fit your responses into the space provided. If there is not enough space in the cell to display your entire answer, please enter the full text. Reviewers will be able to resize the row.</t>
  </si>
  <si>
    <r>
      <t>Using the lists below, indicate the town(s) to be targeted for service provision</t>
    </r>
    <r>
      <rPr>
        <b/>
        <sz val="14"/>
        <color theme="7" tint="-0.249977111117893"/>
        <rFont val="Calibri"/>
        <family val="2"/>
      </rPr>
      <t>:</t>
    </r>
  </si>
  <si>
    <t>All population, housing, and territory not included within an urban area</t>
  </si>
  <si>
    <t>Proof of non-profit status</t>
  </si>
  <si>
    <r>
      <rPr>
        <b/>
        <u/>
        <sz val="14"/>
        <color theme="1"/>
        <rFont val="Calibri"/>
        <family val="2"/>
      </rPr>
      <t>LETTER OF INTENT</t>
    </r>
    <r>
      <rPr>
        <sz val="14"/>
        <color theme="1"/>
        <rFont val="Calibri"/>
        <family val="2"/>
      </rPr>
      <t xml:space="preserve"> (</t>
    </r>
    <r>
      <rPr>
        <b/>
        <sz val="14"/>
        <color rgb="FFC00000"/>
        <rFont val="Calibri"/>
        <family val="2"/>
      </rPr>
      <t>mandatory</t>
    </r>
    <r>
      <rPr>
        <sz val="14"/>
        <color theme="1"/>
        <rFont val="Calibri"/>
        <family val="2"/>
      </rPr>
      <t>) due by 3:00 p.m. through email only (</t>
    </r>
    <r>
      <rPr>
        <b/>
        <sz val="14"/>
        <color theme="3" tint="0.249977111117893"/>
        <rFont val="Calibri"/>
        <family val="2"/>
      </rPr>
      <t>Finance@SeniorResourcesEC.org</t>
    </r>
    <r>
      <rPr>
        <sz val="14"/>
        <color theme="1"/>
        <rFont val="Calibri"/>
        <family val="2"/>
      </rPr>
      <t xml:space="preserve">) </t>
    </r>
  </si>
  <si>
    <r>
      <rPr>
        <b/>
        <u/>
        <sz val="14"/>
        <color theme="1"/>
        <rFont val="Calibri"/>
        <family val="2"/>
      </rPr>
      <t>DRAFT</t>
    </r>
    <r>
      <rPr>
        <sz val="14"/>
        <color theme="1"/>
        <rFont val="Calibri"/>
        <family val="2"/>
      </rPr>
      <t xml:space="preserve"> (</t>
    </r>
    <r>
      <rPr>
        <b/>
        <sz val="14"/>
        <color rgb="FFC00000"/>
        <rFont val="Calibri"/>
        <family val="2"/>
      </rPr>
      <t>mandatory</t>
    </r>
    <r>
      <rPr>
        <sz val="14"/>
        <color theme="1"/>
        <rFont val="Calibri"/>
        <family val="2"/>
      </rPr>
      <t>) applications and budgets due by email (</t>
    </r>
    <r>
      <rPr>
        <b/>
        <sz val="14"/>
        <color theme="3" tint="0.249977111117893"/>
        <rFont val="Calibri"/>
        <family val="2"/>
      </rPr>
      <t>Finance@SeniorResourcesEC.org</t>
    </r>
    <r>
      <rPr>
        <sz val="14"/>
        <color theme="1"/>
        <rFont val="Calibri"/>
        <family val="2"/>
      </rPr>
      <t>) by 3:00 p.m.</t>
    </r>
  </si>
  <si>
    <t>Current Insurance certificates for all, liability, workers compensation, vehicle and property lines</t>
  </si>
  <si>
    <r>
      <rPr>
        <b/>
        <u/>
        <sz val="14"/>
        <color theme="1"/>
        <rFont val="Calibri"/>
        <family val="2"/>
      </rPr>
      <t>FINAL</t>
    </r>
    <r>
      <rPr>
        <sz val="14"/>
        <color theme="1"/>
        <rFont val="Calibri"/>
        <family val="2"/>
      </rPr>
      <t xml:space="preserve"> applications and all attachments must be received no later than 3:00 p.m. Please read instructions for submittal procedures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</si>
</sst>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quot;$&quot;#,##0.00"/>
    <numFmt numFmtId="166" formatCode="&quot;$&quot;#,##0"/>
  </numFmts>
  <fonts count="74" x14ac:knownFonts="1">
    <font>
      <sz val="11"/>
      <color theme="1"/>
      <name val="Calibri"/>
      <family val="2"/>
    </font>
    <font>
      <sz val="11"/>
      <color theme="1"/>
      <name val="Calibri"/>
      <family val="2"/>
    </font>
    <font>
      <b/>
      <sz val="11"/>
      <color theme="1"/>
      <name val="Calibri"/>
      <family val="2"/>
    </font>
    <font>
      <b/>
      <sz val="18"/>
      <color theme="1"/>
      <name val="Calibri"/>
      <family val="2"/>
    </font>
    <font>
      <b/>
      <sz val="14"/>
      <color theme="1"/>
      <name val="Calibri"/>
      <family val="2"/>
    </font>
    <font>
      <sz val="14"/>
      <color theme="1"/>
      <name val="Calibri"/>
      <family val="2"/>
    </font>
    <font>
      <b/>
      <sz val="16"/>
      <color theme="1"/>
      <name val="Calibri"/>
      <family val="2"/>
    </font>
    <font>
      <b/>
      <sz val="14"/>
      <color rgb="FFC00000"/>
      <name val="Calibri"/>
      <family val="2"/>
    </font>
    <font>
      <b/>
      <sz val="12"/>
      <color theme="1"/>
      <name val="Calibri"/>
      <family val="2"/>
    </font>
    <font>
      <sz val="12"/>
      <color theme="1"/>
      <name val="Calibri"/>
      <family val="2"/>
    </font>
    <font>
      <b/>
      <sz val="11"/>
      <color rgb="FFC00000"/>
      <name val="Calibri"/>
      <family val="2"/>
    </font>
    <font>
      <sz val="11"/>
      <color theme="9" tint="-0.499984740745262"/>
      <name val="Calibri"/>
      <family val="2"/>
    </font>
    <font>
      <b/>
      <sz val="12"/>
      <color theme="3" tint="0.249977111117893"/>
      <name val="Calibri"/>
      <family val="2"/>
    </font>
    <font>
      <b/>
      <sz val="12"/>
      <name val="Calibri"/>
      <family val="2"/>
    </font>
    <font>
      <b/>
      <sz val="11"/>
      <color theme="3" tint="0.249977111117893"/>
      <name val="Calibri"/>
      <family val="2"/>
    </font>
    <font>
      <b/>
      <sz val="16"/>
      <name val="Calibri"/>
      <family val="2"/>
    </font>
    <font>
      <b/>
      <sz val="11"/>
      <color rgb="FF0070C0"/>
      <name val="Calibri"/>
      <family val="2"/>
    </font>
    <font>
      <sz val="11"/>
      <color rgb="FF0070C0"/>
      <name val="Calibri"/>
      <family val="2"/>
    </font>
    <font>
      <b/>
      <sz val="14"/>
      <color rgb="FF0070C0"/>
      <name val="Calibri"/>
      <family val="2"/>
    </font>
    <font>
      <b/>
      <sz val="12"/>
      <color rgb="FFC00000"/>
      <name val="Calibri"/>
      <family val="2"/>
    </font>
    <font>
      <b/>
      <sz val="12"/>
      <color theme="4" tint="-0.499984740745262"/>
      <name val="Calibri"/>
      <family val="2"/>
    </font>
    <font>
      <b/>
      <sz val="16"/>
      <color theme="3" tint="0.249977111117893"/>
      <name val="Calibri"/>
      <family val="2"/>
    </font>
    <font>
      <b/>
      <sz val="14"/>
      <color theme="3" tint="0.249977111117893"/>
      <name val="Calibri"/>
      <family val="2"/>
    </font>
    <font>
      <sz val="12"/>
      <color theme="3" tint="0.249977111117893"/>
      <name val="Calibri"/>
      <family val="2"/>
    </font>
    <font>
      <b/>
      <sz val="18"/>
      <color theme="3" tint="0.249977111117893"/>
      <name val="Calibri"/>
      <family val="2"/>
    </font>
    <font>
      <b/>
      <sz val="18"/>
      <name val="Calibri"/>
      <family val="2"/>
    </font>
    <font>
      <sz val="10"/>
      <name val="Arial"/>
      <family val="2"/>
    </font>
    <font>
      <sz val="10"/>
      <name val="Arial"/>
      <family val="2"/>
    </font>
    <font>
      <b/>
      <sz val="12"/>
      <color rgb="FF0070C0"/>
      <name val="Calibri"/>
      <family val="2"/>
    </font>
    <font>
      <b/>
      <sz val="14"/>
      <color theme="5" tint="-0.499984740745262"/>
      <name val="Calibri"/>
      <family val="2"/>
    </font>
    <font>
      <sz val="12"/>
      <color rgb="FF0070C0"/>
      <name val="Calibri"/>
      <family val="2"/>
    </font>
    <font>
      <b/>
      <sz val="18"/>
      <color rgb="FF002060"/>
      <name val="Calibri"/>
      <family val="2"/>
    </font>
    <font>
      <sz val="12"/>
      <color rgb="FFC00000"/>
      <name val="Calibri"/>
      <family val="2"/>
    </font>
    <font>
      <b/>
      <i/>
      <sz val="10"/>
      <color rgb="FF0070C0"/>
      <name val="Calibri"/>
      <family val="2"/>
    </font>
    <font>
      <b/>
      <sz val="12"/>
      <color theme="5" tint="-0.249977111117893"/>
      <name val="Calibri"/>
      <family val="2"/>
    </font>
    <font>
      <b/>
      <sz val="14"/>
      <color theme="5" tint="-0.249977111117893"/>
      <name val="Calibri"/>
      <family val="2"/>
    </font>
    <font>
      <b/>
      <sz val="11"/>
      <color theme="8" tint="-0.499984740745262"/>
      <name val="Calibri"/>
      <family val="2"/>
    </font>
    <font>
      <b/>
      <sz val="16"/>
      <color theme="6"/>
      <name val="Calibri"/>
      <family val="2"/>
    </font>
    <font>
      <b/>
      <sz val="14"/>
      <color theme="6"/>
      <name val="Calibri"/>
      <family val="2"/>
    </font>
    <font>
      <u/>
      <sz val="11"/>
      <color theme="10"/>
      <name val="Calibri"/>
      <family val="2"/>
    </font>
    <font>
      <u/>
      <sz val="12"/>
      <color theme="10"/>
      <name val="Calibri"/>
      <family val="2"/>
    </font>
    <font>
      <b/>
      <sz val="18"/>
      <color theme="9" tint="-0.499984740745262"/>
      <name val="Calibri"/>
      <family val="2"/>
    </font>
    <font>
      <b/>
      <sz val="16"/>
      <color theme="9" tint="-0.499984740745262"/>
      <name val="Calibri"/>
      <family val="2"/>
    </font>
    <font>
      <b/>
      <sz val="14"/>
      <color theme="9" tint="-0.499984740745262"/>
      <name val="Calibri"/>
      <family val="2"/>
    </font>
    <font>
      <b/>
      <sz val="20"/>
      <name val="Calibri"/>
      <family val="2"/>
    </font>
    <font>
      <sz val="14"/>
      <color theme="4" tint="-0.499984740745262"/>
      <name val="Calibri"/>
      <family val="2"/>
    </font>
    <font>
      <u/>
      <sz val="14"/>
      <color theme="10"/>
      <name val="Calibri"/>
      <family val="2"/>
    </font>
    <font>
      <sz val="14"/>
      <color theme="9" tint="-0.499984740745262"/>
      <name val="Calibri"/>
      <family val="2"/>
    </font>
    <font>
      <b/>
      <sz val="14"/>
      <name val="Calibri"/>
      <family val="2"/>
    </font>
    <font>
      <b/>
      <sz val="12"/>
      <color theme="5" tint="-0.499984740745262"/>
      <name val="Calibri"/>
      <family val="2"/>
    </font>
    <font>
      <b/>
      <sz val="14"/>
      <color theme="7" tint="-0.249977111117893"/>
      <name val="Calibri"/>
      <family val="2"/>
    </font>
    <font>
      <b/>
      <sz val="12"/>
      <color theme="7" tint="-0.249977111117893"/>
      <name val="Calibri"/>
      <family val="2"/>
    </font>
    <font>
      <b/>
      <sz val="12"/>
      <color theme="6"/>
      <name val="Calibri"/>
      <family val="2"/>
    </font>
    <font>
      <b/>
      <sz val="20"/>
      <color theme="1"/>
      <name val="Calibri"/>
      <family val="2"/>
    </font>
    <font>
      <u/>
      <sz val="20"/>
      <color theme="10"/>
      <name val="Calibri"/>
      <family val="2"/>
    </font>
    <font>
      <b/>
      <sz val="20"/>
      <color rgb="FFC00000"/>
      <name val="Calibri"/>
      <family val="2"/>
    </font>
    <font>
      <b/>
      <sz val="18"/>
      <color rgb="FF0070C0"/>
      <name val="Calibri"/>
      <family val="2"/>
    </font>
    <font>
      <b/>
      <i/>
      <sz val="11"/>
      <color theme="1"/>
      <name val="Calibri"/>
      <family val="2"/>
    </font>
    <font>
      <b/>
      <sz val="14"/>
      <color theme="3"/>
      <name val="Calibri"/>
      <family val="2"/>
    </font>
    <font>
      <b/>
      <sz val="12"/>
      <color theme="4" tint="-0.249977111117893"/>
      <name val="Calibri"/>
      <family val="2"/>
    </font>
    <font>
      <b/>
      <u/>
      <sz val="14"/>
      <color theme="1"/>
      <name val="Calibri"/>
      <family val="2"/>
    </font>
    <font>
      <b/>
      <i/>
      <sz val="12"/>
      <color rgb="FF0070C0"/>
      <name val="Calibri"/>
      <family val="2"/>
    </font>
    <font>
      <b/>
      <sz val="14"/>
      <color rgb="FF002060"/>
      <name val="Calibri"/>
      <family val="2"/>
    </font>
    <font>
      <b/>
      <sz val="16"/>
      <color theme="4"/>
      <name val="Calibri"/>
      <family val="2"/>
    </font>
    <font>
      <b/>
      <sz val="14"/>
      <color theme="9" tint="-0.249977111117893"/>
      <name val="Calibri"/>
      <family val="2"/>
    </font>
    <font>
      <sz val="11"/>
      <color rgb="FFC00000"/>
      <name val="Calibri"/>
      <family val="2"/>
    </font>
    <font>
      <sz val="14"/>
      <color theme="3" tint="0.249977111117893"/>
      <name val="Calibri"/>
      <family val="2"/>
    </font>
    <font>
      <sz val="12"/>
      <name val="Calibri"/>
      <family val="2"/>
    </font>
    <font>
      <sz val="16"/>
      <color theme="1"/>
      <name val="Calibri"/>
      <family val="2"/>
    </font>
    <font>
      <b/>
      <sz val="16"/>
      <color rgb="FFC00000"/>
      <name val="Calibri"/>
      <family val="2"/>
    </font>
    <font>
      <b/>
      <sz val="11"/>
      <color theme="5" tint="-0.249977111117893"/>
      <name val="Calibri"/>
      <family val="2"/>
    </font>
    <font>
      <sz val="10"/>
      <color theme="5" tint="-0.499984740745262"/>
      <name val="Calibri"/>
      <family val="2"/>
    </font>
    <font>
      <b/>
      <sz val="10"/>
      <color theme="1"/>
      <name val="Calibri"/>
      <family val="2"/>
    </font>
    <font>
      <sz val="11"/>
      <color theme="3" tint="0.249977111117893"/>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1F7FD"/>
        <bgColor indexed="64"/>
      </patternFill>
    </fill>
    <fill>
      <patternFill patternType="solid">
        <fgColor rgb="FFEEF5FC"/>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indexed="64"/>
      </bottom>
      <diagonal/>
    </border>
    <border>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bottom style="thin">
        <color indexed="64"/>
      </bottom>
      <diagonal/>
    </border>
    <border>
      <left/>
      <right/>
      <top style="thin">
        <color auto="1"/>
      </top>
      <bottom style="medium">
        <color auto="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theme="0" tint="-0.14996795556505021"/>
      </left>
      <right style="thin">
        <color theme="0" tint="-0.14996795556505021"/>
      </right>
      <top/>
      <bottom style="thin">
        <color auto="1"/>
      </bottom>
      <diagonal/>
    </border>
    <border>
      <left style="thin">
        <color theme="0" tint="-0.14996795556505021"/>
      </left>
      <right style="thin">
        <color theme="0" tint="-0.14996795556505021"/>
      </right>
      <top/>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auto="1"/>
      </right>
      <top style="thin">
        <color theme="2" tint="-9.9948118533890809E-2"/>
      </top>
      <bottom style="thin">
        <color theme="2" tint="-9.9948118533890809E-2"/>
      </bottom>
      <diagonal/>
    </border>
    <border>
      <left style="thin">
        <color theme="0" tint="-0.14996795556505021"/>
      </left>
      <right style="thin">
        <color theme="0" tint="-0.14996795556505021"/>
      </right>
      <top style="thin">
        <color theme="0" tint="-0.14993743705557422"/>
      </top>
      <bottom/>
      <diagonal/>
    </border>
    <border>
      <left/>
      <right style="thin">
        <color auto="1"/>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0" fontId="26" fillId="0" borderId="0"/>
    <xf numFmtId="9" fontId="27" fillId="0" borderId="0" applyFont="0" applyFill="0" applyBorder="0" applyAlignment="0" applyProtection="0"/>
    <xf numFmtId="0" fontId="39" fillId="0" borderId="0" applyNumberFormat="0" applyFill="0" applyBorder="0" applyAlignment="0" applyProtection="0"/>
  </cellStyleXfs>
  <cellXfs count="598">
    <xf numFmtId="0" fontId="0" fillId="0" borderId="0" xfId="0"/>
    <xf numFmtId="0" fontId="9" fillId="4" borderId="0" xfId="0" applyFont="1" applyFill="1" applyAlignment="1" applyProtection="1">
      <alignment horizontal="left" indent="2"/>
      <protection locked="0"/>
    </xf>
    <xf numFmtId="4" fontId="9" fillId="4" borderId="0" xfId="0" applyNumberFormat="1" applyFont="1" applyFill="1" applyAlignment="1" applyProtection="1">
      <alignment horizontal="center"/>
      <protection locked="0"/>
    </xf>
    <xf numFmtId="0" fontId="9" fillId="4" borderId="8" xfId="0" applyFont="1" applyFill="1" applyBorder="1" applyAlignment="1" applyProtection="1">
      <alignment horizontal="left" indent="2"/>
      <protection locked="0"/>
    </xf>
    <xf numFmtId="3" fontId="9" fillId="4" borderId="0" xfId="0" applyNumberFormat="1" applyFont="1" applyFill="1" applyAlignment="1" applyProtection="1">
      <alignment horizontal="center"/>
      <protection locked="0"/>
    </xf>
    <xf numFmtId="0" fontId="9" fillId="0" borderId="8" xfId="0" applyFont="1" applyBorder="1"/>
    <xf numFmtId="0" fontId="9" fillId="0" borderId="0" xfId="0" applyFont="1"/>
    <xf numFmtId="0" fontId="8" fillId="0" borderId="0" xfId="0" applyFont="1" applyAlignment="1">
      <alignment horizontal="right"/>
    </xf>
    <xf numFmtId="0" fontId="9" fillId="0" borderId="0" xfId="0" applyFont="1" applyAlignment="1">
      <alignment horizontal="right"/>
    </xf>
    <xf numFmtId="0" fontId="8" fillId="0" borderId="0" xfId="0" applyFont="1" applyAlignment="1">
      <alignment horizontal="center"/>
    </xf>
    <xf numFmtId="0" fontId="9" fillId="0" borderId="0" xfId="0" applyFont="1" applyAlignment="1">
      <alignment horizontal="left" indent="2"/>
    </xf>
    <xf numFmtId="3" fontId="20" fillId="0" borderId="0" xfId="0" applyNumberFormat="1" applyFont="1" applyAlignment="1">
      <alignment horizontal="right" vertical="center"/>
    </xf>
    <xf numFmtId="4" fontId="0" fillId="0" borderId="3" xfId="0" applyNumberFormat="1" applyBorder="1"/>
    <xf numFmtId="165" fontId="9" fillId="0" borderId="0" xfId="0" applyNumberFormat="1" applyFont="1"/>
    <xf numFmtId="9" fontId="0" fillId="0" borderId="3" xfId="1" applyFont="1" applyBorder="1" applyAlignment="1" applyProtection="1">
      <alignment horizontal="center"/>
    </xf>
    <xf numFmtId="9" fontId="0" fillId="3" borderId="0" xfId="1" applyFont="1" applyFill="1" applyBorder="1" applyProtection="1"/>
    <xf numFmtId="9" fontId="0" fillId="3" borderId="8" xfId="1" applyFont="1" applyFill="1" applyBorder="1" applyProtection="1"/>
    <xf numFmtId="164" fontId="4" fillId="0" borderId="0" xfId="1" applyNumberFormat="1" applyFont="1" applyBorder="1" applyAlignment="1" applyProtection="1">
      <alignment horizontal="center"/>
    </xf>
    <xf numFmtId="9" fontId="5" fillId="0" borderId="0" xfId="1" applyFont="1" applyBorder="1" applyProtection="1"/>
    <xf numFmtId="43" fontId="0" fillId="0" borderId="0" xfId="2" applyFont="1"/>
    <xf numFmtId="3" fontId="8" fillId="4" borderId="3" xfId="0" applyNumberFormat="1" applyFont="1" applyFill="1" applyBorder="1" applyAlignment="1" applyProtection="1">
      <alignment horizontal="center" vertical="center"/>
      <protection locked="0"/>
    </xf>
    <xf numFmtId="0" fontId="0" fillId="2" borderId="0" xfId="0" applyFill="1"/>
    <xf numFmtId="0" fontId="0" fillId="0" borderId="7" xfId="0" applyBorder="1"/>
    <xf numFmtId="0" fontId="0" fillId="0" borderId="8" xfId="0" applyBorder="1"/>
    <xf numFmtId="0" fontId="0" fillId="0" borderId="9" xfId="0" applyBorder="1"/>
    <xf numFmtId="0" fontId="6" fillId="0" borderId="0" xfId="0" applyFont="1" applyAlignment="1">
      <alignment horizontal="right"/>
    </xf>
    <xf numFmtId="0" fontId="0" fillId="0" borderId="11" xfId="0" applyBorder="1"/>
    <xf numFmtId="0" fontId="28" fillId="0" borderId="10" xfId="0" applyFont="1" applyBorder="1" applyAlignment="1">
      <alignment horizontal="left" indent="1"/>
    </xf>
    <xf numFmtId="0" fontId="0" fillId="0" borderId="5" xfId="0" applyBorder="1"/>
    <xf numFmtId="0" fontId="0" fillId="0" borderId="12" xfId="0" applyBorder="1"/>
    <xf numFmtId="0" fontId="28" fillId="0" borderId="7" xfId="0" applyFont="1" applyBorder="1" applyAlignment="1">
      <alignment horizontal="left" indent="1"/>
    </xf>
    <xf numFmtId="0" fontId="0" fillId="0" borderId="4" xfId="0" applyBorder="1"/>
    <xf numFmtId="0" fontId="3" fillId="0" borderId="0" xfId="0" applyFont="1" applyAlignment="1">
      <alignment horizontal="left"/>
    </xf>
    <xf numFmtId="0" fontId="3" fillId="0" borderId="0" xfId="0" applyFont="1"/>
    <xf numFmtId="0" fontId="3" fillId="0" borderId="0" xfId="0" applyFont="1" applyAlignment="1">
      <alignment horizontal="right"/>
    </xf>
    <xf numFmtId="0" fontId="18" fillId="0" borderId="0" xfId="0" applyFont="1" applyAlignment="1">
      <alignment horizontal="left" vertical="top"/>
    </xf>
    <xf numFmtId="0" fontId="7" fillId="0" borderId="0" xfId="0" applyFont="1" applyAlignment="1">
      <alignment vertical="top"/>
    </xf>
    <xf numFmtId="0" fontId="7" fillId="0" borderId="0" xfId="0" applyFont="1" applyAlignment="1">
      <alignment horizontal="right" vertical="top"/>
    </xf>
    <xf numFmtId="0" fontId="4" fillId="0" borderId="22" xfId="0" applyFont="1" applyBorder="1" applyAlignment="1">
      <alignment horizontal="right"/>
    </xf>
    <xf numFmtId="0" fontId="3" fillId="0" borderId="23" xfId="0" applyFont="1" applyBorder="1" applyAlignment="1">
      <alignment horizontal="right" vertical="center"/>
    </xf>
    <xf numFmtId="0" fontId="25" fillId="0" borderId="23" xfId="0" applyFont="1" applyBorder="1" applyAlignment="1">
      <alignment horizontal="right" vertical="center"/>
    </xf>
    <xf numFmtId="166" fontId="24" fillId="0" borderId="23" xfId="0" applyNumberFormat="1" applyFont="1" applyBorder="1" applyAlignment="1">
      <alignment horizontal="center" vertical="center"/>
    </xf>
    <xf numFmtId="0" fontId="4" fillId="0" borderId="15" xfId="0" applyFont="1" applyBorder="1" applyAlignment="1">
      <alignment horizontal="right"/>
    </xf>
    <xf numFmtId="0" fontId="11" fillId="0" borderId="15" xfId="0" applyFont="1" applyBorder="1"/>
    <xf numFmtId="0" fontId="8" fillId="0" borderId="15" xfId="0" applyFont="1" applyBorder="1" applyAlignment="1">
      <alignment horizontal="right"/>
    </xf>
    <xf numFmtId="0" fontId="0" fillId="0" borderId="15" xfId="0" applyBorder="1"/>
    <xf numFmtId="0" fontId="0" fillId="0" borderId="16" xfId="0" applyBorder="1"/>
    <xf numFmtId="0" fontId="23" fillId="0" borderId="0" xfId="0" applyFont="1" applyAlignment="1">
      <alignment horizontal="left"/>
    </xf>
    <xf numFmtId="0" fontId="0" fillId="0" borderId="18" xfId="0" applyBorder="1"/>
    <xf numFmtId="0" fontId="2" fillId="3" borderId="1" xfId="0" applyFont="1" applyFill="1" applyBorder="1" applyAlignment="1">
      <alignment horizontal="centerContinuous" vertical="center"/>
    </xf>
    <xf numFmtId="0" fontId="2" fillId="3" borderId="13" xfId="0" applyFont="1" applyFill="1" applyBorder="1" applyAlignment="1">
      <alignment horizontal="centerContinuous" vertical="center"/>
    </xf>
    <xf numFmtId="0" fontId="0" fillId="0" borderId="19" xfId="0" applyBorder="1"/>
    <xf numFmtId="0" fontId="0" fillId="0" borderId="20" xfId="0" applyBorder="1"/>
    <xf numFmtId="0" fontId="0" fillId="0" borderId="21" xfId="0" applyBorder="1"/>
    <xf numFmtId="0" fontId="3" fillId="2" borderId="14" xfId="0" applyFont="1" applyFill="1" applyBorder="1" applyAlignment="1">
      <alignment horizontal="centerContinuous"/>
    </xf>
    <xf numFmtId="0" fontId="3" fillId="2" borderId="15" xfId="0" applyFont="1" applyFill="1" applyBorder="1" applyAlignment="1">
      <alignment horizontal="centerContinuous"/>
    </xf>
    <xf numFmtId="0" fontId="3" fillId="2" borderId="16" xfId="0" applyFont="1" applyFill="1" applyBorder="1" applyAlignment="1">
      <alignment horizontal="centerContinuous"/>
    </xf>
    <xf numFmtId="0" fontId="28" fillId="0" borderId="7" xfId="0" applyFont="1" applyBorder="1" applyAlignment="1">
      <alignment horizontal="center" vertical="center"/>
    </xf>
    <xf numFmtId="0" fontId="28" fillId="0" borderId="8"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0" fillId="0" borderId="14" xfId="0" applyBorder="1"/>
    <xf numFmtId="0" fontId="28" fillId="0" borderId="10" xfId="0" applyFont="1" applyBorder="1" applyAlignment="1">
      <alignment horizontal="center"/>
    </xf>
    <xf numFmtId="0" fontId="30" fillId="0" borderId="0" xfId="0" applyFont="1" applyAlignment="1">
      <alignment horizontal="left" vertical="top" indent="2"/>
    </xf>
    <xf numFmtId="0" fontId="19" fillId="0" borderId="0" xfId="0" applyFont="1" applyAlignment="1">
      <alignment horizontal="center"/>
    </xf>
    <xf numFmtId="0" fontId="9" fillId="0" borderId="11" xfId="0" applyFont="1" applyBorder="1"/>
    <xf numFmtId="0" fontId="0" fillId="0" borderId="17" xfId="0" applyBorder="1"/>
    <xf numFmtId="0" fontId="6" fillId="0" borderId="0" xfId="0" applyFont="1"/>
    <xf numFmtId="0" fontId="8" fillId="0" borderId="0" xfId="0" applyFont="1"/>
    <xf numFmtId="0" fontId="4" fillId="0" borderId="0" xfId="0" applyFont="1" applyAlignment="1">
      <alignment horizontal="center"/>
    </xf>
    <xf numFmtId="0" fontId="8" fillId="0" borderId="5" xfId="0" applyFont="1" applyBorder="1" applyAlignment="1">
      <alignment vertical="top"/>
    </xf>
    <xf numFmtId="0" fontId="8" fillId="0" borderId="5" xfId="0" applyFont="1" applyBorder="1" applyAlignment="1">
      <alignment horizontal="center" vertical="top"/>
    </xf>
    <xf numFmtId="0" fontId="4" fillId="0" borderId="5" xfId="0" applyFont="1" applyBorder="1" applyAlignment="1">
      <alignment horizontal="center" vertical="top"/>
    </xf>
    <xf numFmtId="0" fontId="28" fillId="0" borderId="10" xfId="0" applyFont="1" applyBorder="1" applyAlignment="1">
      <alignment horizontal="center" vertical="center"/>
    </xf>
    <xf numFmtId="0" fontId="28" fillId="0" borderId="0" xfId="0" applyFont="1" applyAlignment="1">
      <alignment vertical="center"/>
    </xf>
    <xf numFmtId="0" fontId="19" fillId="0" borderId="0" xfId="0" applyFont="1" applyAlignment="1">
      <alignment horizontal="center" vertical="center"/>
    </xf>
    <xf numFmtId="0" fontId="9" fillId="0" borderId="0" xfId="0" applyFont="1" applyAlignment="1">
      <alignment vertical="center"/>
    </xf>
    <xf numFmtId="0" fontId="9" fillId="0" borderId="11" xfId="0" applyFont="1" applyBorder="1" applyAlignment="1">
      <alignment vertical="center"/>
    </xf>
    <xf numFmtId="0" fontId="30" fillId="0" borderId="0" xfId="0" applyFont="1" applyAlignment="1">
      <alignment vertical="center" wrapText="1"/>
    </xf>
    <xf numFmtId="0" fontId="28" fillId="0" borderId="0" xfId="0" applyFont="1" applyAlignment="1">
      <alignment horizontal="left" vertical="center"/>
    </xf>
    <xf numFmtId="0" fontId="30" fillId="0" borderId="10" xfId="0" applyFont="1" applyBorder="1"/>
    <xf numFmtId="0" fontId="30" fillId="0" borderId="0" xfId="0" applyFont="1" applyAlignment="1">
      <alignment vertical="top" wrapText="1"/>
    </xf>
    <xf numFmtId="0" fontId="0" fillId="0" borderId="10" xfId="0" applyBorder="1"/>
    <xf numFmtId="0" fontId="28" fillId="0" borderId="0" xfId="0" applyFont="1" applyAlignment="1">
      <alignment horizontal="left"/>
    </xf>
    <xf numFmtId="0" fontId="28" fillId="0" borderId="10" xfId="0" applyFont="1" applyBorder="1" applyAlignment="1">
      <alignment horizontal="left" indent="2"/>
    </xf>
    <xf numFmtId="0" fontId="28" fillId="0" borderId="0" xfId="0" applyFont="1" applyAlignment="1">
      <alignment vertical="top"/>
    </xf>
    <xf numFmtId="0" fontId="30" fillId="0" borderId="10" xfId="0" applyFont="1" applyBorder="1" applyAlignment="1">
      <alignment horizontal="left" vertical="top" indent="5"/>
    </xf>
    <xf numFmtId="0" fontId="30" fillId="0" borderId="0" xfId="0" applyFont="1" applyAlignment="1">
      <alignment vertical="top"/>
    </xf>
    <xf numFmtId="0" fontId="4" fillId="0" borderId="0" xfId="0" applyFont="1"/>
    <xf numFmtId="0" fontId="5" fillId="0" borderId="0" xfId="0" applyFont="1"/>
    <xf numFmtId="4" fontId="4" fillId="0" borderId="0" xfId="0" applyNumberFormat="1" applyFont="1" applyAlignment="1">
      <alignment horizontal="right"/>
    </xf>
    <xf numFmtId="0" fontId="30" fillId="0" borderId="10" xfId="0" applyFont="1" applyBorder="1" applyAlignment="1">
      <alignment horizontal="left" vertical="top" indent="9"/>
    </xf>
    <xf numFmtId="0" fontId="6" fillId="0" borderId="13" xfId="0" applyFont="1" applyBorder="1"/>
    <xf numFmtId="0" fontId="4" fillId="0" borderId="13" xfId="0" applyFont="1" applyBorder="1" applyAlignment="1">
      <alignment horizontal="center"/>
    </xf>
    <xf numFmtId="0" fontId="30" fillId="0" borderId="4" xfId="0" applyFont="1" applyBorder="1" applyAlignment="1">
      <alignment horizontal="left" vertical="top" indent="9"/>
    </xf>
    <xf numFmtId="0" fontId="30" fillId="0" borderId="5" xfId="0" applyFont="1" applyBorder="1" applyAlignment="1">
      <alignment vertical="top"/>
    </xf>
    <xf numFmtId="0" fontId="30" fillId="0" borderId="12" xfId="0" applyFont="1" applyBorder="1" applyAlignment="1">
      <alignment vertical="top"/>
    </xf>
    <xf numFmtId="0" fontId="9" fillId="0" borderId="0" xfId="0" applyFont="1" applyAlignment="1">
      <alignment horizontal="left" indent="3"/>
    </xf>
    <xf numFmtId="0" fontId="9" fillId="0" borderId="9" xfId="0" applyFont="1" applyBorder="1"/>
    <xf numFmtId="0" fontId="6" fillId="0" borderId="5" xfId="0" applyFont="1" applyBorder="1"/>
    <xf numFmtId="0" fontId="17" fillId="2" borderId="0" xfId="0" applyFont="1" applyFill="1" applyAlignment="1">
      <alignment vertical="center" wrapText="1"/>
    </xf>
    <xf numFmtId="0" fontId="3" fillId="2" borderId="22" xfId="0" applyFont="1" applyFill="1" applyBorder="1" applyAlignment="1">
      <alignment horizontal="centerContinuous"/>
    </xf>
    <xf numFmtId="0" fontId="3" fillId="2" borderId="23" xfId="0" applyFont="1" applyFill="1" applyBorder="1" applyAlignment="1">
      <alignment horizontal="centerContinuous"/>
    </xf>
    <xf numFmtId="0" fontId="3" fillId="2" borderId="24" xfId="0" applyFont="1" applyFill="1" applyBorder="1" applyAlignment="1">
      <alignment horizontal="centerContinuous"/>
    </xf>
    <xf numFmtId="0" fontId="8" fillId="0" borderId="5" xfId="0" applyFont="1" applyBorder="1" applyAlignment="1">
      <alignment horizontal="center"/>
    </xf>
    <xf numFmtId="0" fontId="9" fillId="0" borderId="0" xfId="0" applyFont="1" applyAlignment="1">
      <alignment horizontal="center"/>
    </xf>
    <xf numFmtId="0" fontId="9" fillId="0" borderId="0" xfId="0" applyFont="1" applyAlignment="1">
      <alignment horizontal="left" indent="1"/>
    </xf>
    <xf numFmtId="0" fontId="2" fillId="0" borderId="5" xfId="0" applyFont="1" applyBorder="1" applyAlignment="1">
      <alignment horizontal="center"/>
    </xf>
    <xf numFmtId="0" fontId="4" fillId="0" borderId="26" xfId="0" applyFont="1" applyBorder="1" applyAlignment="1">
      <alignment vertical="center"/>
    </xf>
    <xf numFmtId="0" fontId="5" fillId="0" borderId="26" xfId="0" applyFont="1" applyBorder="1" applyAlignment="1">
      <alignment vertical="center"/>
    </xf>
    <xf numFmtId="0" fontId="30" fillId="0" borderId="1" xfId="0" applyFont="1" applyBorder="1" applyAlignment="1">
      <alignment vertical="center"/>
    </xf>
    <xf numFmtId="0" fontId="8" fillId="0" borderId="13" xfId="0" applyFont="1" applyBorder="1" applyAlignment="1">
      <alignment horizontal="right" vertical="center"/>
    </xf>
    <xf numFmtId="0" fontId="30" fillId="0" borderId="10" xfId="0" applyFont="1" applyBorder="1" applyAlignment="1">
      <alignment horizontal="left" indent="1"/>
    </xf>
    <xf numFmtId="3" fontId="2" fillId="0" borderId="3" xfId="0" applyNumberFormat="1" applyFont="1" applyBorder="1" applyAlignment="1">
      <alignment horizontal="center" vertical="center"/>
    </xf>
    <xf numFmtId="3" fontId="13" fillId="0" borderId="3" xfId="0" applyNumberFormat="1" applyFont="1" applyBorder="1" applyAlignment="1">
      <alignment horizontal="center" vertical="center"/>
    </xf>
    <xf numFmtId="0" fontId="2" fillId="3" borderId="3" xfId="0" applyFont="1" applyFill="1" applyBorder="1" applyAlignment="1">
      <alignment horizontal="center"/>
    </xf>
    <xf numFmtId="0" fontId="0" fillId="0" borderId="3" xfId="0" applyBorder="1"/>
    <xf numFmtId="0" fontId="0" fillId="0" borderId="3" xfId="0" applyBorder="1" applyAlignment="1">
      <alignment horizontal="center"/>
    </xf>
    <xf numFmtId="0" fontId="30" fillId="0" borderId="11" xfId="0" applyFont="1" applyBorder="1" applyAlignment="1">
      <alignment vertical="top"/>
    </xf>
    <xf numFmtId="43" fontId="0" fillId="0" borderId="0" xfId="2" applyFont="1" applyProtection="1"/>
    <xf numFmtId="164" fontId="4" fillId="4" borderId="13" xfId="1" applyNumberFormat="1" applyFont="1" applyFill="1" applyBorder="1" applyAlignment="1" applyProtection="1">
      <alignment horizontal="center" vertical="center"/>
      <protection locked="0"/>
    </xf>
    <xf numFmtId="0" fontId="12" fillId="0" borderId="0" xfId="0" applyFont="1"/>
    <xf numFmtId="0" fontId="22" fillId="0" borderId="15" xfId="0" applyFont="1" applyBorder="1"/>
    <xf numFmtId="0" fontId="21" fillId="0" borderId="23" xfId="0" applyFont="1" applyBorder="1" applyAlignment="1">
      <alignment vertical="center"/>
    </xf>
    <xf numFmtId="0" fontId="29" fillId="0" borderId="26" xfId="0" applyFont="1" applyBorder="1" applyAlignment="1">
      <alignment horizontal="right" vertical="center"/>
    </xf>
    <xf numFmtId="0" fontId="8" fillId="0" borderId="3" xfId="0" applyFont="1" applyBorder="1" applyAlignment="1">
      <alignment horizontal="center" vertical="center"/>
    </xf>
    <xf numFmtId="3" fontId="4" fillId="0" borderId="0" xfId="0" applyNumberFormat="1" applyFont="1" applyAlignment="1">
      <alignment horizontal="right"/>
    </xf>
    <xf numFmtId="3" fontId="8" fillId="0" borderId="0" xfId="0" applyNumberFormat="1" applyFont="1" applyAlignment="1">
      <alignment horizontal="right"/>
    </xf>
    <xf numFmtId="3" fontId="8" fillId="4" borderId="0" xfId="0" applyNumberFormat="1" applyFont="1" applyFill="1" applyAlignment="1" applyProtection="1">
      <alignment horizontal="right"/>
      <protection locked="0"/>
    </xf>
    <xf numFmtId="3" fontId="2" fillId="0" borderId="5" xfId="0" applyNumberFormat="1" applyFont="1" applyBorder="1"/>
    <xf numFmtId="3" fontId="10" fillId="0" borderId="5" xfId="0" applyNumberFormat="1" applyFont="1" applyBorder="1" applyAlignment="1">
      <alignment horizontal="center" vertical="center" wrapText="1"/>
    </xf>
    <xf numFmtId="3" fontId="9" fillId="0" borderId="13" xfId="0" applyNumberFormat="1" applyFont="1" applyBorder="1" applyAlignment="1">
      <alignment horizontal="right" vertical="center"/>
    </xf>
    <xf numFmtId="3" fontId="0" fillId="0" borderId="0" xfId="0" applyNumberFormat="1"/>
    <xf numFmtId="3" fontId="3" fillId="2" borderId="23" xfId="0" applyNumberFormat="1" applyFont="1" applyFill="1" applyBorder="1" applyAlignment="1">
      <alignment horizontal="centerContinuous"/>
    </xf>
    <xf numFmtId="3" fontId="8" fillId="0" borderId="5" xfId="0" applyNumberFormat="1" applyFont="1" applyBorder="1" applyAlignment="1">
      <alignment horizontal="center"/>
    </xf>
    <xf numFmtId="3" fontId="8" fillId="0" borderId="0" xfId="0" applyNumberFormat="1" applyFont="1"/>
    <xf numFmtId="3" fontId="2" fillId="3" borderId="8" xfId="0" applyNumberFormat="1" applyFont="1" applyFill="1" applyBorder="1" applyAlignment="1">
      <alignment horizontal="right"/>
    </xf>
    <xf numFmtId="0" fontId="2" fillId="2" borderId="1" xfId="0" applyFont="1" applyFill="1" applyBorder="1" applyAlignment="1">
      <alignment horizontal="centerContinuous"/>
    </xf>
    <xf numFmtId="0" fontId="2" fillId="2" borderId="2" xfId="0" applyFont="1" applyFill="1" applyBorder="1" applyAlignment="1">
      <alignment horizontal="centerContinuous"/>
    </xf>
    <xf numFmtId="0" fontId="3" fillId="0" borderId="0" xfId="0" applyFont="1" applyAlignment="1">
      <alignment horizontal="centerContinuous"/>
    </xf>
    <xf numFmtId="0" fontId="0" fillId="0" borderId="0" xfId="0" applyAlignment="1">
      <alignment horizontal="centerContinuous"/>
    </xf>
    <xf numFmtId="0" fontId="16" fillId="0" borderId="0" xfId="0" applyFont="1" applyAlignment="1">
      <alignment horizontal="centerContinuous" vertical="top"/>
    </xf>
    <xf numFmtId="0" fontId="0" fillId="0" borderId="9" xfId="0" applyBorder="1" applyAlignment="1" applyProtection="1">
      <alignment vertical="center"/>
      <protection locked="0"/>
      <extLst>
        <ext xmlns:xfpb="http://schemas.microsoft.com/office/spreadsheetml/2022/featurepropertybag" uri="{C7286773-470A-42A8-94C5-96B5CB345126}">
          <xfpb:xfComplement i="0"/>
        </ext>
      </extLst>
    </xf>
    <xf numFmtId="0" fontId="0" fillId="0" borderId="11" xfId="0" applyBorder="1" applyAlignment="1" applyProtection="1">
      <alignment vertical="center"/>
      <protection locked="0"/>
      <extLst>
        <ext xmlns:xfpb="http://schemas.microsoft.com/office/spreadsheetml/2022/featurepropertybag" uri="{C7286773-470A-42A8-94C5-96B5CB345126}">
          <xfpb:xfComplement i="0"/>
        </ext>
      </extLst>
    </xf>
    <xf numFmtId="0" fontId="0" fillId="0" borderId="12" xfId="0" applyBorder="1" applyAlignment="1" applyProtection="1">
      <alignment vertical="center"/>
      <protection locked="0"/>
      <extLst>
        <ext xmlns:xfpb="http://schemas.microsoft.com/office/spreadsheetml/2022/featurepropertybag" uri="{C7286773-470A-42A8-94C5-96B5CB345126}">
          <xfpb:xfComplement i="0"/>
        </ext>
      </extLst>
    </xf>
    <xf numFmtId="0" fontId="44" fillId="0" borderId="0" xfId="0" applyFont="1" applyAlignment="1">
      <alignment horizontal="left" vertical="top" indent="14"/>
    </xf>
    <xf numFmtId="0" fontId="25" fillId="0" borderId="0" xfId="0" applyFont="1" applyAlignment="1">
      <alignment vertical="top"/>
    </xf>
    <xf numFmtId="0" fontId="18" fillId="0" borderId="0" xfId="0" applyFont="1" applyAlignment="1">
      <alignment horizontal="left" vertical="top" indent="14"/>
    </xf>
    <xf numFmtId="0" fontId="0" fillId="2" borderId="1" xfId="0" applyFill="1" applyBorder="1"/>
    <xf numFmtId="0" fontId="6" fillId="2" borderId="13" xfId="0" applyFont="1" applyFill="1" applyBorder="1" applyAlignment="1">
      <alignment horizontal="right" vertical="center"/>
    </xf>
    <xf numFmtId="0" fontId="37" fillId="2" borderId="1" xfId="0" applyFont="1" applyFill="1" applyBorder="1" applyAlignment="1">
      <alignment horizontal="left"/>
    </xf>
    <xf numFmtId="0" fontId="6" fillId="2" borderId="2" xfId="0" applyFont="1" applyFill="1" applyBorder="1" applyAlignment="1">
      <alignment horizontal="right" vertical="center"/>
    </xf>
    <xf numFmtId="0" fontId="0" fillId="0" borderId="2" xfId="0" applyBorder="1"/>
    <xf numFmtId="0" fontId="6" fillId="0" borderId="8" xfId="0" applyFont="1" applyBorder="1" applyAlignment="1">
      <alignment horizontal="right"/>
    </xf>
    <xf numFmtId="0" fontId="37" fillId="0" borderId="8" xfId="0" applyFont="1" applyBorder="1" applyAlignment="1">
      <alignment horizontal="left"/>
    </xf>
    <xf numFmtId="0" fontId="37" fillId="0" borderId="10" xfId="0" applyFont="1" applyBorder="1" applyAlignment="1">
      <alignment horizontal="left"/>
    </xf>
    <xf numFmtId="166" fontId="31" fillId="0" borderId="0" xfId="0" applyNumberFormat="1" applyFont="1" applyAlignment="1">
      <alignment horizontal="right" vertical="center"/>
    </xf>
    <xf numFmtId="0" fontId="4" fillId="2" borderId="1" xfId="0" applyFont="1" applyFill="1" applyBorder="1" applyAlignment="1">
      <alignment vertical="center"/>
    </xf>
    <xf numFmtId="0" fontId="5" fillId="2" borderId="13" xfId="0" applyFont="1" applyFill="1" applyBorder="1" applyAlignment="1">
      <alignment vertical="center"/>
    </xf>
    <xf numFmtId="0" fontId="5" fillId="2" borderId="2" xfId="0" applyFont="1" applyFill="1" applyBorder="1" applyAlignment="1">
      <alignment vertical="center"/>
    </xf>
    <xf numFmtId="0" fontId="4" fillId="0" borderId="1" xfId="0" applyFont="1" applyBorder="1" applyAlignment="1">
      <alignment horizontal="right" vertical="center"/>
    </xf>
    <xf numFmtId="0" fontId="4" fillId="0" borderId="13" xfId="0" applyFont="1" applyBorder="1" applyAlignment="1">
      <alignment horizontal="left" vertical="center"/>
    </xf>
    <xf numFmtId="0" fontId="5" fillId="0" borderId="13" xfId="0" applyFont="1" applyBorder="1" applyAlignment="1">
      <alignment horizontal="left" vertical="center"/>
    </xf>
    <xf numFmtId="0" fontId="0" fillId="0" borderId="2" xfId="0" applyBorder="1" applyAlignment="1">
      <alignment vertical="center"/>
    </xf>
    <xf numFmtId="0" fontId="0" fillId="0" borderId="1" xfId="0" applyBorder="1"/>
    <xf numFmtId="0" fontId="4" fillId="0" borderId="13" xfId="0" applyFont="1" applyBorder="1" applyAlignment="1">
      <alignment horizontal="right" indent="2"/>
    </xf>
    <xf numFmtId="0" fontId="39" fillId="0" borderId="13" xfId="5" applyBorder="1" applyAlignment="1" applyProtection="1">
      <alignment horizontal="left" indent="2"/>
    </xf>
    <xf numFmtId="0" fontId="5" fillId="0" borderId="13" xfId="0" applyFont="1" applyBorder="1" applyAlignment="1">
      <alignment horizontal="left" indent="2"/>
    </xf>
    <xf numFmtId="0" fontId="4" fillId="0" borderId="13" xfId="0" applyFont="1" applyBorder="1" applyAlignment="1">
      <alignment horizontal="right"/>
    </xf>
    <xf numFmtId="0" fontId="4" fillId="0" borderId="1" xfId="0" applyFont="1" applyBorder="1" applyAlignment="1">
      <alignment horizontal="right" vertical="top"/>
    </xf>
    <xf numFmtId="0" fontId="33" fillId="0" borderId="8" xfId="0" applyFont="1" applyBorder="1" applyAlignment="1">
      <alignment horizontal="right" vertical="top"/>
    </xf>
    <xf numFmtId="9" fontId="4" fillId="0" borderId="8" xfId="0" applyNumberFormat="1" applyFont="1" applyBorder="1" applyAlignment="1">
      <alignment horizontal="center"/>
    </xf>
    <xf numFmtId="0" fontId="4" fillId="2" borderId="1" xfId="0" applyFont="1" applyFill="1" applyBorder="1" applyAlignment="1">
      <alignment horizontal="centerContinuous" vertical="top"/>
    </xf>
    <xf numFmtId="0" fontId="4" fillId="2" borderId="2" xfId="0" applyFont="1" applyFill="1" applyBorder="1" applyAlignment="1">
      <alignment horizontal="centerContinuous" vertical="top"/>
    </xf>
    <xf numFmtId="0" fontId="4" fillId="0" borderId="0" xfId="0" applyFont="1" applyAlignment="1">
      <alignment vertical="top"/>
    </xf>
    <xf numFmtId="0" fontId="4" fillId="0" borderId="7" xfId="0" applyFont="1" applyBorder="1" applyAlignment="1">
      <alignment horizontal="right" vertical="top"/>
    </xf>
    <xf numFmtId="0" fontId="4" fillId="0" borderId="10" xfId="0" applyFont="1" applyBorder="1" applyAlignment="1">
      <alignment horizontal="right" vertical="top"/>
    </xf>
    <xf numFmtId="0" fontId="4" fillId="0" borderId="4" xfId="0" applyFont="1" applyBorder="1" applyAlignment="1">
      <alignment horizontal="right" vertical="top"/>
    </xf>
    <xf numFmtId="0" fontId="33" fillId="0" borderId="0" xfId="0" applyFont="1" applyAlignment="1">
      <alignment horizontal="right" vertical="top"/>
    </xf>
    <xf numFmtId="9" fontId="4" fillId="0" borderId="0" xfId="0" applyNumberFormat="1" applyFont="1" applyAlignment="1">
      <alignment horizontal="center"/>
    </xf>
    <xf numFmtId="0" fontId="4" fillId="0" borderId="5" xfId="0" applyFont="1" applyBorder="1" applyAlignment="1">
      <alignment horizontal="right" vertical="top"/>
    </xf>
    <xf numFmtId="0" fontId="0" fillId="0" borderId="5" xfId="0" applyBorder="1" applyAlignment="1">
      <alignment vertical="center"/>
    </xf>
    <xf numFmtId="0" fontId="8" fillId="0" borderId="0" xfId="0" applyFont="1" applyAlignment="1">
      <alignment horizontal="right" vertical="center"/>
    </xf>
    <xf numFmtId="9" fontId="5" fillId="0" borderId="0" xfId="0" applyNumberFormat="1" applyFont="1" applyAlignment="1">
      <alignment horizontal="left"/>
    </xf>
    <xf numFmtId="9" fontId="4" fillId="0" borderId="0" xfId="0" applyNumberFormat="1" applyFont="1" applyAlignment="1">
      <alignment horizontal="left"/>
    </xf>
    <xf numFmtId="0" fontId="0" fillId="0" borderId="0" xfId="0" applyAlignment="1">
      <alignment horizontal="left"/>
    </xf>
    <xf numFmtId="0" fontId="0" fillId="0" borderId="11" xfId="0" applyBorder="1" applyAlignment="1">
      <alignment horizontal="left"/>
    </xf>
    <xf numFmtId="0" fontId="33" fillId="0" borderId="5" xfId="0" applyFont="1" applyBorder="1" applyAlignment="1">
      <alignment horizontal="right" vertical="top"/>
    </xf>
    <xf numFmtId="9" fontId="4" fillId="0" borderId="5" xfId="0" applyNumberFormat="1" applyFont="1" applyBorder="1" applyAlignment="1">
      <alignment horizontal="center"/>
    </xf>
    <xf numFmtId="9" fontId="4" fillId="0" borderId="5" xfId="0" applyNumberFormat="1" applyFont="1" applyBorder="1" applyAlignment="1">
      <alignment horizontal="left"/>
    </xf>
    <xf numFmtId="0" fontId="0" fillId="0" borderId="5" xfId="0" applyBorder="1" applyAlignment="1">
      <alignment horizontal="left"/>
    </xf>
    <xf numFmtId="0" fontId="0" fillId="0" borderId="12" xfId="0" applyBorder="1" applyAlignment="1">
      <alignment horizontal="left"/>
    </xf>
    <xf numFmtId="0" fontId="2" fillId="0" borderId="28" xfId="0" applyFont="1" applyBorder="1" applyAlignment="1">
      <alignment horizontal="center"/>
    </xf>
    <xf numFmtId="0" fontId="2" fillId="0" borderId="28" xfId="0" quotePrefix="1" applyFont="1" applyBorder="1" applyAlignment="1">
      <alignment horizontal="right" vertical="top"/>
    </xf>
    <xf numFmtId="0" fontId="0" fillId="0" borderId="4" xfId="0" applyBorder="1" applyAlignment="1">
      <alignment horizontal="left"/>
    </xf>
    <xf numFmtId="0" fontId="4" fillId="0" borderId="5" xfId="0" applyFont="1" applyBorder="1" applyAlignment="1">
      <alignment horizontal="left" vertical="top"/>
    </xf>
    <xf numFmtId="0" fontId="0" fillId="0" borderId="9" xfId="0" applyBorder="1" applyAlignment="1">
      <alignment vertical="center"/>
    </xf>
    <xf numFmtId="0" fontId="0" fillId="0" borderId="11" xfId="0" applyBorder="1" applyAlignment="1">
      <alignment vertical="center"/>
    </xf>
    <xf numFmtId="0" fontId="9" fillId="0" borderId="5" xfId="0" applyFont="1" applyBorder="1" applyAlignment="1">
      <alignment horizontal="left" vertical="top" wrapText="1"/>
    </xf>
    <xf numFmtId="0" fontId="0" fillId="0" borderId="12" xfId="0" applyBorder="1" applyAlignment="1">
      <alignment vertical="center"/>
    </xf>
    <xf numFmtId="0" fontId="0" fillId="0" borderId="0" xfId="0"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1" xfId="0" applyFont="1" applyBorder="1" applyAlignment="1">
      <alignment horizontal="right"/>
    </xf>
    <xf numFmtId="0" fontId="9" fillId="0" borderId="10" xfId="0" applyFont="1" applyBorder="1" applyAlignment="1">
      <alignment horizontal="right"/>
    </xf>
    <xf numFmtId="0" fontId="9" fillId="0" borderId="1" xfId="0" applyFont="1" applyBorder="1" applyAlignment="1">
      <alignment horizontal="right"/>
    </xf>
    <xf numFmtId="166" fontId="48" fillId="0" borderId="26" xfId="0" applyNumberFormat="1" applyFont="1" applyBorder="1" applyAlignment="1">
      <alignment horizontal="right" vertical="center"/>
    </xf>
    <xf numFmtId="0" fontId="9" fillId="0" borderId="7" xfId="0" applyFont="1" applyBorder="1" applyAlignment="1">
      <alignment horizontal="right"/>
    </xf>
    <xf numFmtId="0" fontId="4" fillId="0" borderId="0" xfId="0" applyFont="1" applyAlignment="1">
      <alignment horizontal="right"/>
    </xf>
    <xf numFmtId="0" fontId="38" fillId="0" borderId="0" xfId="0" applyFont="1" applyAlignment="1">
      <alignment horizontal="left"/>
    </xf>
    <xf numFmtId="0" fontId="43" fillId="0" borderId="0" xfId="0" applyFont="1" applyAlignment="1">
      <alignment horizontal="left"/>
    </xf>
    <xf numFmtId="0" fontId="3" fillId="0" borderId="0" xfId="0" applyFont="1" applyAlignment="1">
      <alignment horizontal="right" vertical="center"/>
    </xf>
    <xf numFmtId="0" fontId="4" fillId="0" borderId="0" xfId="0" applyFont="1" applyAlignment="1">
      <alignment horizontal="left"/>
    </xf>
    <xf numFmtId="0" fontId="2" fillId="0" borderId="0" xfId="0" applyFont="1" applyAlignment="1">
      <alignment horizontal="right"/>
    </xf>
    <xf numFmtId="0" fontId="43" fillId="0" borderId="0" xfId="0" applyFont="1" applyAlignment="1">
      <alignment horizontal="center"/>
    </xf>
    <xf numFmtId="3" fontId="8" fillId="0" borderId="3" xfId="0" applyNumberFormat="1" applyFont="1" applyBorder="1" applyAlignment="1">
      <alignment horizontal="center" vertical="center"/>
    </xf>
    <xf numFmtId="0" fontId="43" fillId="0" borderId="0" xfId="0" applyFont="1"/>
    <xf numFmtId="0" fontId="37" fillId="0" borderId="15" xfId="0" applyFont="1" applyBorder="1" applyAlignment="1">
      <alignment horizontal="left"/>
    </xf>
    <xf numFmtId="0" fontId="5" fillId="0" borderId="20" xfId="0" applyFont="1" applyBorder="1"/>
    <xf numFmtId="0" fontId="44" fillId="0" borderId="0" xfId="0" applyFont="1" applyAlignment="1">
      <alignment horizontal="right" vertical="top"/>
    </xf>
    <xf numFmtId="0" fontId="18" fillId="0" borderId="0" xfId="0" applyFont="1" applyAlignment="1">
      <alignment horizontal="right" vertical="top"/>
    </xf>
    <xf numFmtId="0" fontId="2" fillId="0" borderId="0" xfId="0" applyFont="1"/>
    <xf numFmtId="0" fontId="2" fillId="0" borderId="1" xfId="0" applyFont="1" applyBorder="1" applyAlignment="1">
      <alignment horizontal="center"/>
    </xf>
    <xf numFmtId="0" fontId="2" fillId="0" borderId="13" xfId="0" applyFont="1" applyBorder="1" applyAlignment="1">
      <alignment horizontal="center"/>
    </xf>
    <xf numFmtId="0" fontId="2" fillId="0" borderId="2" xfId="0" applyFont="1" applyBorder="1" applyAlignment="1">
      <alignment horizontal="center"/>
    </xf>
    <xf numFmtId="0" fontId="4" fillId="2" borderId="13" xfId="0" applyFont="1" applyFill="1" applyBorder="1" applyAlignment="1">
      <alignment vertical="center"/>
    </xf>
    <xf numFmtId="0" fontId="5" fillId="0" borderId="10" xfId="0" applyFont="1" applyBorder="1"/>
    <xf numFmtId="3" fontId="43" fillId="0" borderId="0" xfId="0" applyNumberFormat="1" applyFont="1" applyAlignment="1">
      <alignment horizontal="right" vertical="center"/>
    </xf>
    <xf numFmtId="0" fontId="47" fillId="0" borderId="0" xfId="0" applyFont="1"/>
    <xf numFmtId="3" fontId="43" fillId="0" borderId="0" xfId="0" applyNumberFormat="1" applyFont="1" applyAlignment="1">
      <alignment horizontal="left" vertical="center"/>
    </xf>
    <xf numFmtId="0" fontId="0" fillId="0" borderId="10" xfId="0" applyBorder="1" applyAlignment="1">
      <alignment vertical="top"/>
    </xf>
    <xf numFmtId="0" fontId="4" fillId="0" borderId="0" xfId="0" applyFont="1" applyAlignment="1">
      <alignment horizontal="right" vertical="top"/>
    </xf>
    <xf numFmtId="165" fontId="43" fillId="0" borderId="0" xfId="0" applyNumberFormat="1" applyFont="1" applyAlignment="1">
      <alignment horizontal="right" vertical="top"/>
    </xf>
    <xf numFmtId="3" fontId="43" fillId="0" borderId="0" xfId="0" applyNumberFormat="1" applyFont="1" applyAlignment="1">
      <alignment horizontal="left" vertical="top"/>
    </xf>
    <xf numFmtId="0" fontId="53" fillId="0" borderId="0" xfId="0" applyFont="1"/>
    <xf numFmtId="0" fontId="54" fillId="0" borderId="0" xfId="5" applyFont="1" applyProtection="1"/>
    <xf numFmtId="0" fontId="43" fillId="4" borderId="0" xfId="0" applyFont="1" applyFill="1" applyAlignment="1" applyProtection="1">
      <alignment horizontal="left"/>
      <protection locked="0"/>
    </xf>
    <xf numFmtId="0" fontId="43" fillId="4" borderId="0" xfId="0" applyFont="1" applyFill="1" applyAlignment="1" applyProtection="1">
      <alignment horizontal="center"/>
      <protection locked="0"/>
    </xf>
    <xf numFmtId="0" fontId="38" fillId="4" borderId="0" xfId="0" applyFont="1" applyFill="1" applyAlignment="1" applyProtection="1">
      <alignment horizontal="left"/>
      <protection locked="0"/>
    </xf>
    <xf numFmtId="0" fontId="0" fillId="2" borderId="7" xfId="0" applyFill="1" applyBorder="1"/>
    <xf numFmtId="0" fontId="0" fillId="2" borderId="8" xfId="0" applyFill="1" applyBorder="1"/>
    <xf numFmtId="0" fontId="0" fillId="2" borderId="9" xfId="0" applyFill="1" applyBorder="1"/>
    <xf numFmtId="0" fontId="0" fillId="0" borderId="10" xfId="0" applyBorder="1" applyAlignment="1">
      <alignment vertical="center"/>
    </xf>
    <xf numFmtId="0" fontId="0" fillId="0" borderId="0" xfId="0" applyAlignment="1">
      <alignment vertical="center"/>
    </xf>
    <xf numFmtId="0" fontId="0" fillId="0" borderId="11" xfId="0" applyBorder="1" applyAlignment="1">
      <alignment horizontal="center"/>
    </xf>
    <xf numFmtId="0" fontId="0" fillId="2" borderId="4" xfId="0" applyFill="1" applyBorder="1"/>
    <xf numFmtId="0" fontId="0" fillId="2" borderId="5" xfId="0" applyFill="1" applyBorder="1"/>
    <xf numFmtId="0" fontId="0" fillId="2" borderId="12" xfId="0" applyFill="1" applyBorder="1"/>
    <xf numFmtId="4" fontId="9" fillId="4" borderId="30" xfId="0" applyNumberFormat="1" applyFont="1" applyFill="1" applyBorder="1" applyAlignment="1" applyProtection="1">
      <alignment horizontal="center"/>
      <protection locked="0"/>
    </xf>
    <xf numFmtId="4" fontId="9" fillId="4" borderId="29" xfId="0" applyNumberFormat="1" applyFont="1" applyFill="1" applyBorder="1" applyAlignment="1" applyProtection="1">
      <alignment horizontal="center"/>
      <protection locked="0"/>
    </xf>
    <xf numFmtId="0" fontId="9" fillId="4" borderId="30" xfId="0" applyFont="1" applyFill="1" applyBorder="1" applyAlignment="1" applyProtection="1">
      <alignment horizontal="left" indent="2"/>
      <protection locked="0"/>
    </xf>
    <xf numFmtId="0" fontId="9" fillId="4" borderId="30" xfId="0" applyFont="1" applyFill="1" applyBorder="1" applyAlignment="1" applyProtection="1">
      <alignment horizontal="center"/>
      <protection locked="0"/>
    </xf>
    <xf numFmtId="3" fontId="9" fillId="0" borderId="30" xfId="0" applyNumberFormat="1" applyFont="1" applyBorder="1" applyAlignment="1">
      <alignment horizontal="right"/>
    </xf>
    <xf numFmtId="10" fontId="9" fillId="4" borderId="30" xfId="1" applyNumberFormat="1" applyFont="1" applyFill="1" applyBorder="1" applyAlignment="1" applyProtection="1">
      <alignment horizontal="center"/>
      <protection locked="0"/>
    </xf>
    <xf numFmtId="3" fontId="8" fillId="0" borderId="30" xfId="0" applyNumberFormat="1" applyFont="1" applyBorder="1" applyAlignment="1">
      <alignment horizontal="right"/>
    </xf>
    <xf numFmtId="0" fontId="9" fillId="4" borderId="29" xfId="0" applyFont="1" applyFill="1" applyBorder="1" applyAlignment="1" applyProtection="1">
      <alignment horizontal="left" indent="2"/>
      <protection locked="0"/>
    </xf>
    <xf numFmtId="0" fontId="9" fillId="4" borderId="29" xfId="0" applyFont="1" applyFill="1" applyBorder="1" applyAlignment="1" applyProtection="1">
      <alignment horizontal="center"/>
      <protection locked="0"/>
    </xf>
    <xf numFmtId="10" fontId="9" fillId="4" borderId="29" xfId="1" applyNumberFormat="1" applyFont="1" applyFill="1" applyBorder="1" applyAlignment="1" applyProtection="1">
      <alignment horizontal="center"/>
      <protection locked="0"/>
    </xf>
    <xf numFmtId="3" fontId="0" fillId="0" borderId="3" xfId="0" applyNumberFormat="1" applyBorder="1"/>
    <xf numFmtId="166" fontId="0" fillId="0" borderId="3" xfId="0" applyNumberFormat="1" applyBorder="1"/>
    <xf numFmtId="165" fontId="0" fillId="0" borderId="3" xfId="0" applyNumberFormat="1" applyBorder="1"/>
    <xf numFmtId="3" fontId="0" fillId="0" borderId="3" xfId="0" applyNumberFormat="1" applyBorder="1" applyAlignment="1">
      <alignment horizontal="center"/>
    </xf>
    <xf numFmtId="0" fontId="9" fillId="0" borderId="0" xfId="0" applyFont="1" applyAlignment="1">
      <alignment horizontal="left" vertical="top" wrapText="1"/>
    </xf>
    <xf numFmtId="0" fontId="57" fillId="0" borderId="0" xfId="0" applyFont="1" applyAlignment="1">
      <alignment horizontal="right"/>
    </xf>
    <xf numFmtId="14" fontId="57" fillId="0" borderId="0" xfId="0" applyNumberFormat="1" applyFont="1" applyAlignment="1">
      <alignment horizontal="center"/>
    </xf>
    <xf numFmtId="0" fontId="43" fillId="4" borderId="0" xfId="0" applyFont="1" applyFill="1" applyProtection="1">
      <protection locked="0"/>
    </xf>
    <xf numFmtId="0" fontId="38" fillId="4" borderId="0" xfId="0" applyFont="1" applyFill="1" applyProtection="1">
      <protection locked="0"/>
    </xf>
    <xf numFmtId="0" fontId="56" fillId="0" borderId="8" xfId="0" applyFont="1" applyBorder="1" applyAlignment="1">
      <alignment horizontal="left"/>
    </xf>
    <xf numFmtId="0" fontId="3" fillId="2" borderId="0" xfId="0" applyFont="1" applyFill="1" applyAlignment="1">
      <alignment horizontal="left"/>
    </xf>
    <xf numFmtId="0" fontId="18" fillId="2" borderId="0" xfId="0" applyFont="1" applyFill="1" applyAlignment="1">
      <alignment horizontal="left" vertical="top"/>
    </xf>
    <xf numFmtId="0" fontId="56" fillId="0" borderId="8" xfId="0" applyFont="1" applyBorder="1" applyAlignment="1">
      <alignment horizontal="left" vertical="center"/>
    </xf>
    <xf numFmtId="0" fontId="4" fillId="0" borderId="0" xfId="0" quotePrefix="1" applyFont="1" applyAlignment="1">
      <alignment horizontal="center" vertical="top" wrapText="1"/>
    </xf>
    <xf numFmtId="0" fontId="4" fillId="0" borderId="0" xfId="0" applyFont="1" applyAlignment="1">
      <alignment horizontal="center" vertical="top" wrapText="1"/>
    </xf>
    <xf numFmtId="0" fontId="5" fillId="0" borderId="0" xfId="0" applyFont="1" applyAlignment="1">
      <alignment vertical="top" wrapText="1"/>
    </xf>
    <xf numFmtId="0" fontId="9" fillId="0" borderId="0" xfId="0" applyFont="1" applyAlignment="1">
      <alignment horizontal="left" vertical="top"/>
    </xf>
    <xf numFmtId="0" fontId="9" fillId="0" borderId="0" xfId="0" applyFont="1" applyAlignment="1">
      <alignment horizontal="left" vertical="top" wrapText="1" indent="2"/>
    </xf>
    <xf numFmtId="0" fontId="9" fillId="0" borderId="5" xfId="0" applyFont="1" applyBorder="1" applyAlignment="1">
      <alignment horizontal="left" vertical="top" wrapText="1" indent="2"/>
    </xf>
    <xf numFmtId="0" fontId="5"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vertical="top" wrapText="1"/>
    </xf>
    <xf numFmtId="0" fontId="3" fillId="2" borderId="0" xfId="0" applyFont="1" applyFill="1" applyAlignment="1">
      <alignment horizontal="right"/>
    </xf>
    <xf numFmtId="0" fontId="18" fillId="2" borderId="0" xfId="0" applyFont="1" applyFill="1" applyAlignment="1">
      <alignment horizontal="right" vertical="top"/>
    </xf>
    <xf numFmtId="0" fontId="5" fillId="0" borderId="0" xfId="0" applyFont="1" applyAlignment="1">
      <alignment horizontal="left" vertical="top" wrapText="1"/>
    </xf>
    <xf numFmtId="0" fontId="14" fillId="0" borderId="0" xfId="0" applyFont="1"/>
    <xf numFmtId="3" fontId="4" fillId="0" borderId="0" xfId="0" applyNumberFormat="1" applyFont="1" applyAlignment="1">
      <alignment horizontal="center"/>
    </xf>
    <xf numFmtId="0" fontId="9" fillId="0" borderId="7" xfId="0" applyFont="1" applyBorder="1"/>
    <xf numFmtId="0" fontId="5" fillId="0" borderId="0" xfId="0" applyFont="1" applyAlignment="1">
      <alignment vertical="top"/>
    </xf>
    <xf numFmtId="0" fontId="4" fillId="0" borderId="0" xfId="0" applyFont="1" applyAlignment="1">
      <alignment horizontal="center" vertical="top"/>
    </xf>
    <xf numFmtId="4" fontId="4" fillId="0" borderId="0" xfId="0" applyNumberFormat="1" applyFont="1" applyAlignment="1">
      <alignment horizontal="right" vertical="top"/>
    </xf>
    <xf numFmtId="9" fontId="5" fillId="0" borderId="0" xfId="1" applyFont="1" applyBorder="1" applyAlignment="1" applyProtection="1">
      <alignment vertical="top"/>
    </xf>
    <xf numFmtId="3" fontId="4" fillId="0" borderId="0" xfId="0" applyNumberFormat="1" applyFont="1" applyAlignment="1">
      <alignment horizontal="right" vertical="top"/>
    </xf>
    <xf numFmtId="0" fontId="4" fillId="2" borderId="6" xfId="0" applyFont="1" applyFill="1" applyBorder="1" applyAlignment="1">
      <alignment vertical="center"/>
    </xf>
    <xf numFmtId="0" fontId="5" fillId="2" borderId="6" xfId="0" applyFont="1" applyFill="1" applyBorder="1" applyAlignment="1">
      <alignment vertical="center"/>
    </xf>
    <xf numFmtId="0" fontId="4" fillId="2" borderId="6" xfId="0" applyFont="1" applyFill="1" applyBorder="1" applyAlignment="1">
      <alignment horizontal="center" vertical="center"/>
    </xf>
    <xf numFmtId="4" fontId="4" fillId="2" borderId="6" xfId="0" applyNumberFormat="1" applyFont="1" applyFill="1" applyBorder="1" applyAlignment="1">
      <alignment horizontal="right" vertical="center"/>
    </xf>
    <xf numFmtId="9" fontId="5" fillId="2" borderId="6" xfId="1" applyFont="1" applyFill="1" applyBorder="1" applyAlignment="1" applyProtection="1">
      <alignment vertical="center"/>
    </xf>
    <xf numFmtId="0" fontId="4" fillId="2" borderId="0" xfId="0" applyFont="1" applyFill="1"/>
    <xf numFmtId="0" fontId="5" fillId="2" borderId="0" xfId="0" applyFont="1" applyFill="1"/>
    <xf numFmtId="0" fontId="4" fillId="2" borderId="0" xfId="0" applyFont="1" applyFill="1" applyAlignment="1">
      <alignment horizontal="center"/>
    </xf>
    <xf numFmtId="4" fontId="4" fillId="2" borderId="0" xfId="0" applyNumberFormat="1" applyFont="1" applyFill="1" applyAlignment="1">
      <alignment horizontal="right"/>
    </xf>
    <xf numFmtId="9" fontId="5" fillId="2" borderId="0" xfId="1" applyFont="1" applyFill="1" applyBorder="1" applyProtection="1"/>
    <xf numFmtId="0" fontId="8" fillId="0" borderId="10" xfId="0" applyFont="1" applyBorder="1" applyAlignment="1">
      <alignment horizontal="right"/>
    </xf>
    <xf numFmtId="0" fontId="8" fillId="0" borderId="7" xfId="0" applyFont="1" applyBorder="1" applyAlignment="1">
      <alignment horizontal="right"/>
    </xf>
    <xf numFmtId="0" fontId="2" fillId="0" borderId="3" xfId="0" applyFont="1" applyBorder="1" applyAlignment="1">
      <alignment horizontal="right"/>
    </xf>
    <xf numFmtId="0" fontId="8" fillId="2" borderId="13" xfId="0" applyFont="1" applyFill="1" applyBorder="1" applyAlignment="1">
      <alignment horizontal="center"/>
    </xf>
    <xf numFmtId="0" fontId="8" fillId="2" borderId="8" xfId="0" applyFont="1" applyFill="1" applyBorder="1" applyAlignment="1">
      <alignment horizontal="left"/>
    </xf>
    <xf numFmtId="0" fontId="2" fillId="2" borderId="3" xfId="0" applyFont="1" applyFill="1" applyBorder="1" applyAlignment="1">
      <alignment horizontal="center"/>
    </xf>
    <xf numFmtId="0" fontId="9" fillId="0" borderId="13" xfId="0" applyFont="1" applyBorder="1" applyAlignment="1">
      <alignment horizontal="left" vertical="center" indent="2"/>
    </xf>
    <xf numFmtId="0" fontId="22" fillId="0" borderId="23" xfId="0" applyFont="1" applyBorder="1" applyAlignment="1">
      <alignment vertical="center"/>
    </xf>
    <xf numFmtId="0" fontId="8" fillId="0" borderId="0" xfId="0" applyFont="1" applyAlignment="1">
      <alignment vertical="top"/>
    </xf>
    <xf numFmtId="0" fontId="6" fillId="0" borderId="15" xfId="0" applyFont="1" applyBorder="1" applyAlignment="1">
      <alignment horizontal="center" vertical="center" wrapText="1"/>
    </xf>
    <xf numFmtId="0" fontId="2" fillId="0" borderId="11" xfId="0" applyFont="1" applyBorder="1" applyAlignment="1">
      <alignment horizontal="center"/>
    </xf>
    <xf numFmtId="0" fontId="10" fillId="0" borderId="0" xfId="0" applyFont="1"/>
    <xf numFmtId="0" fontId="12" fillId="0" borderId="15" xfId="0" applyFont="1" applyBorder="1"/>
    <xf numFmtId="0" fontId="53" fillId="0" borderId="0" xfId="0" applyFont="1" applyAlignment="1">
      <alignment horizontal="left"/>
    </xf>
    <xf numFmtId="0" fontId="28" fillId="0" borderId="0" xfId="0" applyFont="1" applyAlignment="1">
      <alignment horizontal="left" vertical="top"/>
    </xf>
    <xf numFmtId="0" fontId="6" fillId="2" borderId="1" xfId="0" applyFont="1" applyFill="1" applyBorder="1" applyAlignment="1">
      <alignment horizontal="centerContinuous"/>
    </xf>
    <xf numFmtId="0" fontId="6" fillId="2" borderId="13" xfId="0" applyFont="1" applyFill="1" applyBorder="1" applyAlignment="1">
      <alignment horizontal="centerContinuous"/>
    </xf>
    <xf numFmtId="0" fontId="6" fillId="2" borderId="2" xfId="0" applyFont="1" applyFill="1" applyBorder="1" applyAlignment="1">
      <alignment horizontal="centerContinuous"/>
    </xf>
    <xf numFmtId="0" fontId="4" fillId="0" borderId="0" xfId="0" applyFont="1" applyAlignment="1">
      <alignment horizontal="left" indent="2"/>
    </xf>
    <xf numFmtId="0" fontId="8" fillId="2" borderId="1" xfId="0" applyFont="1" applyFill="1" applyBorder="1" applyAlignment="1">
      <alignment horizontal="centerContinuous"/>
    </xf>
    <xf numFmtId="0" fontId="8" fillId="2" borderId="13" xfId="0" applyFont="1" applyFill="1" applyBorder="1" applyAlignment="1">
      <alignment horizontal="centerContinuous"/>
    </xf>
    <xf numFmtId="0" fontId="0" fillId="2" borderId="2" xfId="0" applyFill="1" applyBorder="1"/>
    <xf numFmtId="0" fontId="2" fillId="0" borderId="0" xfId="0" applyFont="1" applyAlignment="1">
      <alignment horizontal="center"/>
    </xf>
    <xf numFmtId="0" fontId="2" fillId="0" borderId="0" xfId="0" applyFont="1" applyAlignment="1">
      <alignment horizontal="left" indent="1"/>
    </xf>
    <xf numFmtId="0" fontId="0" fillId="0" borderId="0" xfId="0" applyAlignment="1">
      <alignment vertical="top"/>
    </xf>
    <xf numFmtId="0" fontId="0" fillId="0" borderId="0" xfId="0" applyAlignment="1">
      <alignment vertical="top"/>
      <extLst>
        <ext xmlns:xfpb="http://schemas.microsoft.com/office/spreadsheetml/2022/featurepropertybag" uri="{C7286773-470A-42A8-94C5-96B5CB345126}">
          <xfpb:xfComplement i="0"/>
        </ext>
      </extLst>
    </xf>
    <xf numFmtId="0" fontId="0" fillId="0" borderId="0" xfId="0" applyAlignment="1">
      <alignment horizontal="center" vertical="top"/>
    </xf>
    <xf numFmtId="0" fontId="0" fillId="0" borderId="0" xfId="0" applyAlignment="1">
      <alignment wrapText="1"/>
    </xf>
    <xf numFmtId="0" fontId="0" fillId="0" borderId="11" xfId="0" applyBorder="1" applyAlignment="1">
      <alignment vertical="top"/>
    </xf>
    <xf numFmtId="0" fontId="8" fillId="0" borderId="0" xfId="0" applyFont="1" applyAlignment="1">
      <alignment vertical="top" wrapText="1"/>
    </xf>
    <xf numFmtId="0" fontId="0" fillId="0" borderId="0" xfId="0" quotePrefix="1" applyAlignment="1">
      <alignment horizontal="right" vertical="top"/>
    </xf>
    <xf numFmtId="0" fontId="3" fillId="2" borderId="13" xfId="0" applyFont="1" applyFill="1" applyBorder="1"/>
    <xf numFmtId="0" fontId="0" fillId="2" borderId="13" xfId="0" applyFill="1" applyBorder="1"/>
    <xf numFmtId="0" fontId="43" fillId="0" borderId="0" xfId="0" applyFont="1" applyAlignment="1" applyProtection="1">
      <alignment horizontal="center"/>
      <protection locked="0"/>
      <extLst>
        <ext xmlns:xfpb="http://schemas.microsoft.com/office/spreadsheetml/2022/featurepropertybag" uri="{C7286773-470A-42A8-94C5-96B5CB345126}">
          <xfpb:xfComplement i="0"/>
        </ext>
      </extLst>
    </xf>
    <xf numFmtId="0" fontId="8" fillId="0" borderId="4" xfId="0" applyFont="1" applyBorder="1" applyAlignment="1">
      <alignment horizontal="right"/>
    </xf>
    <xf numFmtId="0" fontId="4" fillId="2" borderId="1" xfId="0" applyFont="1" applyFill="1" applyBorder="1" applyAlignment="1">
      <alignment horizontal="centerContinuous"/>
    </xf>
    <xf numFmtId="0" fontId="4" fillId="2" borderId="2" xfId="0" applyFont="1" applyFill="1" applyBorder="1" applyAlignment="1">
      <alignment horizontal="centerContinuous"/>
    </xf>
    <xf numFmtId="0" fontId="18" fillId="2" borderId="1" xfId="0" applyFont="1" applyFill="1" applyBorder="1" applyAlignment="1">
      <alignment horizontal="right"/>
    </xf>
    <xf numFmtId="0" fontId="9" fillId="0" borderId="7" xfId="0" applyFont="1" applyBorder="1" applyAlignment="1">
      <alignment horizontal="left" indent="3"/>
    </xf>
    <xf numFmtId="0" fontId="9" fillId="0" borderId="8" xfId="0" applyFont="1" applyBorder="1" applyAlignment="1">
      <alignment horizontal="left" indent="2"/>
    </xf>
    <xf numFmtId="0" fontId="9" fillId="0" borderId="10" xfId="0" applyFont="1" applyBorder="1" applyAlignment="1">
      <alignment horizontal="left" indent="3"/>
    </xf>
    <xf numFmtId="0" fontId="8" fillId="2" borderId="7" xfId="0" applyFont="1" applyFill="1" applyBorder="1" applyAlignment="1">
      <alignment horizontal="left"/>
    </xf>
    <xf numFmtId="0" fontId="18" fillId="2" borderId="13" xfId="0" applyFont="1" applyFill="1" applyBorder="1" applyAlignment="1">
      <alignment horizontal="left"/>
    </xf>
    <xf numFmtId="3" fontId="20" fillId="0" borderId="27" xfId="0" applyNumberFormat="1" applyFont="1" applyBorder="1" applyAlignment="1">
      <alignment horizontal="right" vertical="center"/>
    </xf>
    <xf numFmtId="3" fontId="20" fillId="0" borderId="28" xfId="0" applyNumberFormat="1" applyFont="1" applyBorder="1" applyAlignment="1">
      <alignment horizontal="right" vertical="center"/>
    </xf>
    <xf numFmtId="3" fontId="20" fillId="2" borderId="27" xfId="0" applyNumberFormat="1" applyFont="1" applyFill="1" applyBorder="1" applyAlignment="1">
      <alignment horizontal="right" vertical="center"/>
    </xf>
    <xf numFmtId="166" fontId="18" fillId="2" borderId="3" xfId="0" applyNumberFormat="1" applyFont="1" applyFill="1" applyBorder="1" applyAlignment="1">
      <alignment horizontal="right" vertical="center"/>
    </xf>
    <xf numFmtId="3" fontId="20" fillId="0" borderId="27" xfId="0" applyNumberFormat="1" applyFont="1" applyBorder="1" applyAlignment="1">
      <alignment horizontal="center" vertical="center"/>
    </xf>
    <xf numFmtId="3" fontId="20" fillId="0" borderId="28" xfId="0" applyNumberFormat="1" applyFont="1" applyBorder="1" applyAlignment="1">
      <alignment horizontal="center" vertical="center"/>
    </xf>
    <xf numFmtId="165" fontId="18" fillId="2" borderId="3" xfId="0" applyNumberFormat="1" applyFont="1" applyFill="1" applyBorder="1" applyAlignment="1">
      <alignment horizontal="center" vertical="center"/>
    </xf>
    <xf numFmtId="9" fontId="8" fillId="0" borderId="3" xfId="0" applyNumberFormat="1" applyFont="1" applyBorder="1" applyAlignment="1">
      <alignment horizontal="center"/>
    </xf>
    <xf numFmtId="3" fontId="9" fillId="0" borderId="27" xfId="0" applyNumberFormat="1" applyFont="1" applyBorder="1" applyAlignment="1">
      <alignment horizontal="right"/>
    </xf>
    <xf numFmtId="3" fontId="8" fillId="0" borderId="28" xfId="0" applyNumberFormat="1" applyFont="1" applyBorder="1" applyAlignment="1">
      <alignment horizontal="right"/>
    </xf>
    <xf numFmtId="3" fontId="9" fillId="0" borderId="28" xfId="0" applyNumberFormat="1" applyFont="1" applyBorder="1" applyAlignment="1">
      <alignment horizontal="right"/>
    </xf>
    <xf numFmtId="3" fontId="8" fillId="0" borderId="27" xfId="0" applyNumberFormat="1" applyFont="1" applyBorder="1" applyAlignment="1">
      <alignment horizontal="right"/>
    </xf>
    <xf numFmtId="0" fontId="4" fillId="0" borderId="34" xfId="0" applyFont="1" applyBorder="1" applyAlignment="1">
      <alignment horizontal="right" vertical="top"/>
    </xf>
    <xf numFmtId="0" fontId="0" fillId="0" borderId="36" xfId="0" applyBorder="1"/>
    <xf numFmtId="0" fontId="8" fillId="0" borderId="32" xfId="0" applyFont="1" applyBorder="1" applyAlignment="1">
      <alignment horizontal="right"/>
    </xf>
    <xf numFmtId="0" fontId="9" fillId="0" borderId="33" xfId="0" applyFont="1" applyBorder="1"/>
    <xf numFmtId="0" fontId="9" fillId="0" borderId="12" xfId="0" applyFont="1" applyBorder="1"/>
    <xf numFmtId="0" fontId="49" fillId="0" borderId="12" xfId="0" applyFont="1" applyBorder="1" applyAlignment="1">
      <alignment horizontal="left" indent="2"/>
    </xf>
    <xf numFmtId="0" fontId="4" fillId="2" borderId="1" xfId="0" applyFont="1" applyFill="1" applyBorder="1" applyAlignment="1">
      <alignment horizontal="center"/>
    </xf>
    <xf numFmtId="0" fontId="4" fillId="2" borderId="3" xfId="0" applyFont="1" applyFill="1" applyBorder="1" applyAlignment="1">
      <alignment horizontal="center"/>
    </xf>
    <xf numFmtId="166" fontId="4" fillId="2" borderId="0" xfId="0" applyNumberFormat="1" applyFont="1" applyFill="1" applyAlignment="1">
      <alignment horizontal="right"/>
    </xf>
    <xf numFmtId="166" fontId="4" fillId="0" borderId="26" xfId="0" applyNumberFormat="1" applyFont="1" applyBorder="1" applyAlignment="1">
      <alignment horizontal="right" vertical="center"/>
    </xf>
    <xf numFmtId="166" fontId="22" fillId="2" borderId="6" xfId="0" applyNumberFormat="1" applyFont="1" applyFill="1" applyBorder="1" applyAlignment="1">
      <alignment horizontal="right" vertical="center"/>
    </xf>
    <xf numFmtId="0" fontId="8" fillId="2" borderId="0" xfId="0" applyFont="1" applyFill="1" applyAlignment="1">
      <alignment vertical="top" wrapText="1"/>
    </xf>
    <xf numFmtId="0" fontId="10" fillId="2" borderId="0" xfId="0" applyFont="1" applyFill="1"/>
    <xf numFmtId="0" fontId="0" fillId="4" borderId="0" xfId="0" applyFill="1" applyAlignment="1" applyProtection="1">
      <alignment vertical="top"/>
      <protection locked="0"/>
      <extLst>
        <ext xmlns:xfpb="http://schemas.microsoft.com/office/spreadsheetml/2022/featurepropertybag" uri="{C7286773-470A-42A8-94C5-96B5CB345126}">
          <xfpb:xfComplement i="0"/>
        </ext>
      </extLst>
    </xf>
    <xf numFmtId="0" fontId="8" fillId="0" borderId="8" xfId="0" applyFont="1" applyBorder="1" applyAlignment="1">
      <alignment horizontal="right" indent="2"/>
    </xf>
    <xf numFmtId="0" fontId="8" fillId="0" borderId="0" xfId="0" applyFont="1" applyAlignment="1">
      <alignment horizontal="right" indent="2"/>
    </xf>
    <xf numFmtId="0" fontId="0" fillId="5" borderId="0" xfId="0" applyFill="1" applyAlignment="1" applyProtection="1">
      <alignment vertical="top"/>
      <protection locked="0"/>
      <extLst>
        <ext xmlns:xfpb="http://schemas.microsoft.com/office/spreadsheetml/2022/featurepropertybag" uri="{C7286773-470A-42A8-94C5-96B5CB345126}">
          <xfpb:xfComplement i="0"/>
        </ext>
      </extLst>
    </xf>
    <xf numFmtId="0" fontId="29" fillId="0" borderId="31" xfId="0" applyFont="1" applyBorder="1" applyAlignment="1">
      <alignment horizontal="left" vertical="top" wrapText="1"/>
    </xf>
    <xf numFmtId="0" fontId="29" fillId="0" borderId="37" xfId="0"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center"/>
    </xf>
    <xf numFmtId="0" fontId="9" fillId="5" borderId="42" xfId="0" applyFont="1" applyFill="1" applyBorder="1" applyAlignment="1" applyProtection="1">
      <alignment horizontal="left" vertical="top" wrapText="1"/>
      <protection locked="0"/>
    </xf>
    <xf numFmtId="3" fontId="9" fillId="5" borderId="43" xfId="0" applyNumberFormat="1" applyFont="1" applyFill="1" applyBorder="1" applyAlignment="1" applyProtection="1">
      <alignment vertical="top"/>
      <protection locked="0"/>
    </xf>
    <xf numFmtId="0" fontId="4" fillId="0" borderId="0" xfId="0" applyFont="1" applyAlignment="1">
      <alignment horizontal="left" vertical="top" wrapText="1"/>
    </xf>
    <xf numFmtId="0" fontId="0" fillId="0" borderId="1" xfId="0" applyBorder="1" applyAlignment="1">
      <alignment vertical="center"/>
    </xf>
    <xf numFmtId="0" fontId="0" fillId="2" borderId="3" xfId="0" applyFill="1" applyBorder="1"/>
    <xf numFmtId="0" fontId="0" fillId="0" borderId="0" xfId="0" applyAlignment="1">
      <alignment horizontal="right" vertical="top"/>
    </xf>
    <xf numFmtId="0" fontId="0" fillId="0" borderId="24" xfId="0" applyBorder="1"/>
    <xf numFmtId="0" fontId="0" fillId="0" borderId="14" xfId="0" applyBorder="1" applyAlignment="1">
      <alignment horizontal="right"/>
    </xf>
    <xf numFmtId="0" fontId="0" fillId="0" borderId="17" xfId="0" applyBorder="1" applyAlignment="1">
      <alignment horizontal="right"/>
    </xf>
    <xf numFmtId="0" fontId="0" fillId="3" borderId="13" xfId="0" applyFill="1" applyBorder="1" applyAlignment="1">
      <alignment horizontal="centerContinuous"/>
    </xf>
    <xf numFmtId="0" fontId="0" fillId="3" borderId="2" xfId="0" applyFill="1" applyBorder="1" applyAlignment="1">
      <alignment horizontal="centerContinuous"/>
    </xf>
    <xf numFmtId="0" fontId="0" fillId="3" borderId="0" xfId="0" applyFill="1"/>
    <xf numFmtId="4" fontId="0" fillId="3" borderId="0" xfId="0" applyNumberFormat="1" applyFill="1"/>
    <xf numFmtId="4" fontId="0" fillId="3" borderId="0" xfId="0" applyNumberFormat="1" applyFill="1" applyAlignment="1">
      <alignment horizontal="right"/>
    </xf>
    <xf numFmtId="0" fontId="0" fillId="3" borderId="8" xfId="0" applyFill="1" applyBorder="1"/>
    <xf numFmtId="4" fontId="0" fillId="3" borderId="8" xfId="0" applyNumberFormat="1" applyFill="1" applyBorder="1"/>
    <xf numFmtId="3" fontId="0" fillId="3" borderId="8" xfId="0" applyNumberFormat="1" applyFill="1" applyBorder="1" applyAlignment="1">
      <alignment horizontal="right"/>
    </xf>
    <xf numFmtId="0" fontId="0" fillId="0" borderId="13" xfId="0" applyBorder="1"/>
    <xf numFmtId="4" fontId="0" fillId="3" borderId="8" xfId="0" applyNumberFormat="1" applyFill="1" applyBorder="1" applyAlignment="1">
      <alignment horizontal="right"/>
    </xf>
    <xf numFmtId="3" fontId="0" fillId="0" borderId="8" xfId="0" applyNumberFormat="1" applyBorder="1"/>
    <xf numFmtId="0" fontId="0" fillId="0" borderId="13" xfId="0" applyBorder="1" applyAlignment="1">
      <alignment vertical="center"/>
    </xf>
    <xf numFmtId="0" fontId="0" fillId="0" borderId="13" xfId="0" applyBorder="1" applyAlignment="1">
      <alignment horizontal="center" vertical="center"/>
    </xf>
    <xf numFmtId="0" fontId="0" fillId="0" borderId="13" xfId="0" applyBorder="1" applyAlignment="1" applyProtection="1">
      <alignment vertical="center"/>
      <protection locked="0"/>
      <extLst>
        <ext xmlns:xfpb="http://schemas.microsoft.com/office/spreadsheetml/2022/featurepropertybag" uri="{C7286773-470A-42A8-94C5-96B5CB345126}">
          <xfpb:xfComplement i="0"/>
        </ext>
      </extLst>
    </xf>
    <xf numFmtId="3" fontId="0" fillId="0" borderId="20" xfId="0" applyNumberFormat="1" applyBorder="1"/>
    <xf numFmtId="0" fontId="0" fillId="0" borderId="0" xfId="0" applyAlignment="1">
      <alignment horizontal="left" indent="3"/>
    </xf>
    <xf numFmtId="4" fontId="0" fillId="2" borderId="0" xfId="0" applyNumberFormat="1" applyFill="1"/>
    <xf numFmtId="165" fontId="0" fillId="2" borderId="0" xfId="0" applyNumberFormat="1" applyFill="1"/>
    <xf numFmtId="3" fontId="0" fillId="2" borderId="0" xfId="0" applyNumberFormat="1" applyFill="1"/>
    <xf numFmtId="0" fontId="19" fillId="0" borderId="0" xfId="0" applyFont="1"/>
    <xf numFmtId="0" fontId="67" fillId="0" borderId="0" xfId="0" quotePrefix="1" applyFont="1" applyAlignment="1">
      <alignment horizontal="right" vertical="top" indent="2"/>
    </xf>
    <xf numFmtId="0" fontId="8" fillId="0" borderId="1" xfId="0" applyFont="1" applyBorder="1" applyAlignment="1">
      <alignment horizontal="centerContinuous"/>
    </xf>
    <xf numFmtId="0" fontId="8" fillId="0" borderId="13" xfId="0" applyFont="1" applyBorder="1" applyAlignment="1">
      <alignment horizontal="centerContinuous"/>
    </xf>
    <xf numFmtId="0" fontId="8" fillId="0" borderId="2" xfId="0" applyFont="1" applyBorder="1" applyAlignment="1">
      <alignment horizontal="centerContinuous"/>
    </xf>
    <xf numFmtId="0" fontId="8" fillId="0" borderId="3" xfId="0" applyFont="1" applyBorder="1" applyAlignment="1">
      <alignment horizontal="center"/>
    </xf>
    <xf numFmtId="0" fontId="9" fillId="2" borderId="8" xfId="0" applyFont="1" applyFill="1" applyBorder="1"/>
    <xf numFmtId="3" fontId="9" fillId="2" borderId="9" xfId="0" applyNumberFormat="1" applyFont="1" applyFill="1" applyBorder="1"/>
    <xf numFmtId="0" fontId="9" fillId="2" borderId="4" xfId="0" applyFont="1" applyFill="1" applyBorder="1"/>
    <xf numFmtId="0" fontId="9" fillId="2" borderId="5" xfId="0" applyFont="1" applyFill="1" applyBorder="1"/>
    <xf numFmtId="3" fontId="9" fillId="2" borderId="12" xfId="0" applyNumberFormat="1" applyFont="1" applyFill="1" applyBorder="1"/>
    <xf numFmtId="0" fontId="4" fillId="0" borderId="3" xfId="0" applyFont="1" applyBorder="1" applyAlignment="1">
      <alignment horizontal="right"/>
    </xf>
    <xf numFmtId="166" fontId="4" fillId="0" borderId="2" xfId="0" applyNumberFormat="1" applyFont="1" applyBorder="1"/>
    <xf numFmtId="0" fontId="67" fillId="0" borderId="0" xfId="0" applyFont="1" applyAlignment="1">
      <alignment vertical="top" wrapText="1"/>
    </xf>
    <xf numFmtId="0" fontId="9" fillId="4" borderId="44" xfId="0" applyFont="1" applyFill="1" applyBorder="1" applyAlignment="1" applyProtection="1">
      <alignment horizontal="left" indent="2"/>
      <protection locked="0"/>
    </xf>
    <xf numFmtId="4" fontId="9" fillId="4" borderId="44" xfId="0" applyNumberFormat="1" applyFont="1" applyFill="1" applyBorder="1" applyAlignment="1" applyProtection="1">
      <alignment horizontal="center"/>
      <protection locked="0"/>
    </xf>
    <xf numFmtId="0" fontId="9" fillId="4" borderId="44" xfId="0" applyFont="1" applyFill="1" applyBorder="1" applyAlignment="1" applyProtection="1">
      <alignment horizontal="center"/>
      <protection locked="0"/>
    </xf>
    <xf numFmtId="3" fontId="9" fillId="0" borderId="44" xfId="0" applyNumberFormat="1" applyFont="1" applyBorder="1" applyAlignment="1">
      <alignment horizontal="right"/>
    </xf>
    <xf numFmtId="10" fontId="9" fillId="4" borderId="44" xfId="1" applyNumberFormat="1" applyFont="1" applyFill="1" applyBorder="1" applyAlignment="1" applyProtection="1">
      <alignment horizontal="center"/>
      <protection locked="0"/>
    </xf>
    <xf numFmtId="3" fontId="8" fillId="0" borderId="44" xfId="0" applyNumberFormat="1" applyFont="1" applyBorder="1" applyAlignment="1">
      <alignment horizontal="right"/>
    </xf>
    <xf numFmtId="0" fontId="9" fillId="0" borderId="0" xfId="0" applyFont="1" applyAlignment="1" applyProtection="1">
      <alignment horizontal="left" vertical="center"/>
      <protection locked="0"/>
      <extLst>
        <ext xmlns:xfpb="http://schemas.microsoft.com/office/spreadsheetml/2022/featurepropertybag" uri="{C7286773-470A-42A8-94C5-96B5CB345126}">
          <xfpb:xfComplement i="0"/>
        </ext>
      </extLst>
    </xf>
    <xf numFmtId="0" fontId="0" fillId="0" borderId="0" xfId="0" applyAlignment="1">
      <alignment horizontal="center" vertical="center"/>
    </xf>
    <xf numFmtId="0" fontId="70" fillId="0" borderId="0" xfId="0" applyFont="1" applyAlignment="1">
      <alignment horizontal="center" vertical="center"/>
    </xf>
    <xf numFmtId="0" fontId="19" fillId="0" borderId="0" xfId="0" applyFont="1" applyAlignment="1">
      <alignment vertical="top" wrapText="1"/>
    </xf>
    <xf numFmtId="0" fontId="2" fillId="0" borderId="0" xfId="0" applyFont="1" applyAlignment="1">
      <alignment horizontal="left"/>
    </xf>
    <xf numFmtId="0" fontId="9" fillId="0" borderId="31" xfId="0" applyFont="1" applyBorder="1"/>
    <xf numFmtId="0" fontId="9" fillId="0" borderId="5" xfId="0" applyFont="1" applyBorder="1"/>
    <xf numFmtId="0" fontId="8" fillId="0" borderId="5" xfId="0" applyFont="1" applyBorder="1" applyAlignment="1">
      <alignment horizontal="right"/>
    </xf>
    <xf numFmtId="0" fontId="5" fillId="0" borderId="0" xfId="0" applyFont="1" applyProtection="1">
      <protection locked="0"/>
      <extLst>
        <ext xmlns:xfpb="http://schemas.microsoft.com/office/spreadsheetml/2022/featurepropertybag" uri="{C7286773-470A-42A8-94C5-96B5CB345126}">
          <xfpb:xfComplement i="0"/>
        </ext>
      </extLst>
    </xf>
    <xf numFmtId="0" fontId="71" fillId="0" borderId="0" xfId="0" applyFont="1" applyAlignment="1">
      <alignment vertical="top"/>
    </xf>
    <xf numFmtId="0" fontId="72" fillId="0" borderId="0" xfId="0" applyFont="1"/>
    <xf numFmtId="0" fontId="0" fillId="0" borderId="46" xfId="0" applyBorder="1"/>
    <xf numFmtId="0" fontId="0" fillId="0" borderId="46" xfId="0" applyBorder="1" applyAlignment="1">
      <alignment horizontal="center"/>
    </xf>
    <xf numFmtId="9" fontId="0" fillId="0" borderId="3" xfId="1" applyFont="1" applyBorder="1" applyAlignment="1">
      <alignment horizontal="center"/>
    </xf>
    <xf numFmtId="0" fontId="38" fillId="0" borderId="0" xfId="0" applyFont="1"/>
    <xf numFmtId="0" fontId="42" fillId="0" borderId="13" xfId="0" applyFont="1" applyBorder="1" applyAlignment="1">
      <alignment vertical="center"/>
    </xf>
    <xf numFmtId="0" fontId="12" fillId="0" borderId="31" xfId="0" applyFont="1" applyBorder="1" applyAlignment="1">
      <alignment horizontal="left" indent="2"/>
    </xf>
    <xf numFmtId="0" fontId="73" fillId="0" borderId="31" xfId="0" applyFont="1" applyBorder="1"/>
    <xf numFmtId="0" fontId="12" fillId="0" borderId="0" xfId="0" applyFont="1" applyAlignment="1">
      <alignment horizontal="left" indent="2"/>
    </xf>
    <xf numFmtId="0" fontId="73" fillId="0" borderId="0" xfId="0" applyFont="1"/>
    <xf numFmtId="166" fontId="12" fillId="0" borderId="11" xfId="0" applyNumberFormat="1" applyFont="1" applyBorder="1" applyAlignment="1">
      <alignment horizontal="left" indent="2"/>
    </xf>
    <xf numFmtId="164" fontId="12" fillId="0" borderId="11" xfId="1" applyNumberFormat="1" applyFont="1" applyBorder="1" applyAlignment="1" applyProtection="1">
      <alignment horizontal="left" indent="2"/>
    </xf>
    <xf numFmtId="0" fontId="12" fillId="0" borderId="11" xfId="0" applyFont="1" applyBorder="1" applyAlignment="1">
      <alignment horizontal="left" indent="2"/>
    </xf>
    <xf numFmtId="0" fontId="22" fillId="2" borderId="1" xfId="0" applyFont="1" applyFill="1" applyBorder="1" applyAlignment="1">
      <alignment horizontal="left"/>
    </xf>
    <xf numFmtId="0" fontId="22" fillId="2" borderId="13" xfId="0" applyFont="1" applyFill="1" applyBorder="1" applyAlignment="1">
      <alignment horizontal="right" indent="2"/>
    </xf>
    <xf numFmtId="0" fontId="14" fillId="0" borderId="0" xfId="0" applyFont="1" applyAlignment="1">
      <alignment horizontal="left" vertical="top"/>
    </xf>
    <xf numFmtId="0" fontId="40" fillId="0" borderId="0" xfId="5" applyFont="1" applyFill="1" applyBorder="1" applyAlignment="1" applyProtection="1"/>
    <xf numFmtId="0" fontId="52" fillId="0" borderId="0" xfId="0" applyFont="1"/>
    <xf numFmtId="0" fontId="46" fillId="0" borderId="0" xfId="5" applyFont="1" applyFill="1" applyBorder="1" applyAlignment="1" applyProtection="1"/>
    <xf numFmtId="0" fontId="68" fillId="0" borderId="0" xfId="0" applyFont="1"/>
    <xf numFmtId="0" fontId="5" fillId="0" borderId="0" xfId="0" applyFont="1" applyAlignment="1">
      <alignment horizontal="left" vertical="center" wrapText="1" indent="2"/>
    </xf>
    <xf numFmtId="0" fontId="4" fillId="0" borderId="0" xfId="0" quotePrefix="1" applyFont="1" applyAlignment="1">
      <alignment horizontal="center" vertical="top" wrapText="1"/>
    </xf>
    <xf numFmtId="0" fontId="4" fillId="0" borderId="0" xfId="0" applyFont="1" applyAlignment="1">
      <alignment horizontal="center" vertical="top" wrapText="1"/>
    </xf>
    <xf numFmtId="0" fontId="5" fillId="0" borderId="0" xfId="0" applyFont="1" applyAlignment="1">
      <alignment horizontal="left" vertical="top" wrapText="1"/>
    </xf>
    <xf numFmtId="0" fontId="22" fillId="0" borderId="0" xfId="0" applyFont="1" applyAlignment="1">
      <alignment vertical="top" wrapText="1"/>
    </xf>
    <xf numFmtId="0" fontId="5" fillId="0" borderId="0" xfId="0" applyFont="1" applyAlignment="1">
      <alignment horizontal="left" vertical="top" wrapText="1" indent="2"/>
    </xf>
    <xf numFmtId="0" fontId="5" fillId="0" borderId="13" xfId="0" applyFont="1" applyBorder="1" applyAlignment="1">
      <alignment horizontal="left" vertical="center" wrapText="1"/>
    </xf>
    <xf numFmtId="0" fontId="6" fillId="0" borderId="15" xfId="0" applyFont="1" applyBorder="1" applyAlignment="1">
      <alignment horizontal="center" vertical="center" wrapText="1"/>
    </xf>
    <xf numFmtId="0" fontId="40" fillId="4" borderId="0" xfId="5" applyFont="1" applyFill="1" applyBorder="1" applyAlignment="1" applyProtection="1">
      <alignment horizontal="left"/>
      <protection locked="0"/>
    </xf>
    <xf numFmtId="0" fontId="52" fillId="4" borderId="0" xfId="0" applyFont="1" applyFill="1" applyAlignment="1" applyProtection="1">
      <alignment horizontal="left"/>
      <protection locked="0"/>
    </xf>
    <xf numFmtId="0" fontId="43" fillId="4" borderId="0" xfId="0" applyFont="1" applyFill="1" applyAlignment="1" applyProtection="1">
      <alignment horizontal="left"/>
      <protection locked="0"/>
    </xf>
    <xf numFmtId="0" fontId="10" fillId="0" borderId="0" xfId="0" applyFont="1" applyAlignment="1">
      <alignment horizontal="left" vertical="top" wrapText="1"/>
    </xf>
    <xf numFmtId="0" fontId="2" fillId="0" borderId="0" xfId="0" applyFont="1" applyAlignment="1">
      <alignment horizontal="right" vertical="top" wrapText="1"/>
    </xf>
    <xf numFmtId="0" fontId="43" fillId="4" borderId="0" xfId="0" applyFont="1" applyFill="1" applyAlignment="1" applyProtection="1">
      <alignment horizontal="left" vertical="top" wrapText="1"/>
      <protection locked="0"/>
    </xf>
    <xf numFmtId="0" fontId="41" fillId="4" borderId="0" xfId="0" applyFont="1" applyFill="1" applyAlignment="1" applyProtection="1">
      <alignment horizontal="left" vertical="center" indent="1"/>
      <protection locked="0"/>
    </xf>
    <xf numFmtId="166" fontId="43" fillId="4" borderId="0" xfId="0" applyNumberFormat="1" applyFont="1" applyFill="1" applyAlignment="1" applyProtection="1">
      <alignment horizontal="center"/>
      <protection locked="0"/>
    </xf>
    <xf numFmtId="0" fontId="19" fillId="0" borderId="0" xfId="0" applyFont="1" applyAlignment="1">
      <alignment horizontal="left" vertical="top" wrapText="1"/>
    </xf>
    <xf numFmtId="0" fontId="10" fillId="0" borderId="0" xfId="0" applyFont="1" applyAlignment="1">
      <alignment horizontal="right" vertical="top" wrapText="1"/>
    </xf>
    <xf numFmtId="0" fontId="38" fillId="4" borderId="0" xfId="0" applyFont="1" applyFill="1" applyAlignment="1" applyProtection="1">
      <alignment horizontal="left"/>
      <protection locked="0"/>
    </xf>
    <xf numFmtId="0" fontId="41" fillId="4" borderId="0" xfId="0" applyFont="1" applyFill="1" applyAlignment="1" applyProtection="1">
      <alignment horizontal="left"/>
      <protection locked="0"/>
    </xf>
    <xf numFmtId="0" fontId="4" fillId="0" borderId="13" xfId="0" applyFont="1" applyBorder="1" applyAlignment="1">
      <alignment horizontal="left" vertical="top" wrapText="1"/>
    </xf>
    <xf numFmtId="0" fontId="4" fillId="4" borderId="1" xfId="0" applyFont="1" applyFill="1" applyBorder="1" applyAlignment="1" applyProtection="1">
      <alignment horizontal="left" vertical="top" wrapText="1" indent="1"/>
      <protection locked="0"/>
    </xf>
    <xf numFmtId="0" fontId="4" fillId="4" borderId="13" xfId="0" applyFont="1" applyFill="1" applyBorder="1" applyAlignment="1" applyProtection="1">
      <alignment horizontal="left" vertical="top" wrapText="1" indent="1"/>
      <protection locked="0"/>
    </xf>
    <xf numFmtId="0" fontId="4" fillId="4" borderId="2" xfId="0" applyFont="1" applyFill="1" applyBorder="1" applyAlignment="1" applyProtection="1">
      <alignment horizontal="left" vertical="top" wrapText="1" indent="1"/>
      <protection locked="0"/>
    </xf>
    <xf numFmtId="0" fontId="45" fillId="4" borderId="13" xfId="0" applyFont="1" applyFill="1" applyBorder="1" applyAlignment="1" applyProtection="1">
      <alignment horizontal="left" vertical="top" wrapText="1" indent="2"/>
      <protection locked="0"/>
    </xf>
    <xf numFmtId="0" fontId="4" fillId="2" borderId="1" xfId="0" applyFont="1" applyFill="1" applyBorder="1" applyAlignment="1">
      <alignment horizontal="center" vertical="top"/>
    </xf>
    <xf numFmtId="0" fontId="4" fillId="2" borderId="13" xfId="0" applyFont="1" applyFill="1" applyBorder="1" applyAlignment="1">
      <alignment horizontal="center" vertical="top"/>
    </xf>
    <xf numFmtId="0" fontId="4" fillId="2" borderId="2" xfId="0" applyFont="1" applyFill="1" applyBorder="1" applyAlignment="1">
      <alignment horizontal="center" vertical="top"/>
    </xf>
    <xf numFmtId="0" fontId="4" fillId="0" borderId="8" xfId="0" applyFont="1" applyBorder="1" applyAlignment="1">
      <alignment horizontal="left" vertical="top" wrapText="1"/>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9" fillId="0" borderId="5" xfId="0" applyFont="1" applyBorder="1" applyAlignment="1">
      <alignment horizontal="left" vertical="top" wrapText="1" indent="1"/>
    </xf>
    <xf numFmtId="0" fontId="9" fillId="0" borderId="0" xfId="0" applyFont="1" applyAlignment="1">
      <alignment horizontal="left" vertical="top" wrapText="1" indent="1"/>
    </xf>
    <xf numFmtId="0" fontId="4" fillId="4" borderId="13" xfId="0" applyFont="1" applyFill="1" applyBorder="1" applyAlignment="1" applyProtection="1">
      <alignment horizontal="center"/>
      <protection locked="0"/>
    </xf>
    <xf numFmtId="0" fontId="4" fillId="0" borderId="13" xfId="0" applyFont="1" applyBorder="1" applyAlignment="1">
      <alignment horizontal="left" vertical="center"/>
    </xf>
    <xf numFmtId="0" fontId="43" fillId="0" borderId="0" xfId="0" applyFont="1" applyAlignment="1">
      <alignment horizontal="left" vertical="top" wrapText="1"/>
    </xf>
    <xf numFmtId="0" fontId="45" fillId="4" borderId="13" xfId="0" applyFont="1" applyFill="1" applyBorder="1" applyAlignment="1" applyProtection="1">
      <alignment horizontal="left" vertical="top" wrapText="1" indent="1"/>
      <protection locked="0"/>
    </xf>
    <xf numFmtId="166" fontId="41" fillId="0" borderId="1" xfId="0" applyNumberFormat="1" applyFont="1" applyBorder="1" applyAlignment="1">
      <alignment horizontal="center" vertical="center"/>
    </xf>
    <xf numFmtId="166" fontId="41" fillId="0" borderId="13" xfId="0" applyNumberFormat="1" applyFont="1" applyBorder="1" applyAlignment="1">
      <alignment horizontal="center" vertical="center"/>
    </xf>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12" xfId="0" applyFont="1" applyBorder="1" applyAlignment="1">
      <alignment horizontal="left" vertical="top" wrapText="1"/>
    </xf>
    <xf numFmtId="0" fontId="30" fillId="0" borderId="10" xfId="0" applyFont="1" applyBorder="1" applyAlignment="1">
      <alignment horizontal="left" vertical="top" wrapText="1" indent="1"/>
    </xf>
    <xf numFmtId="0" fontId="30" fillId="0" borderId="0" xfId="0" applyFont="1" applyAlignment="1">
      <alignment horizontal="left" vertical="top" wrapText="1" indent="1"/>
    </xf>
    <xf numFmtId="0" fontId="30" fillId="0" borderId="11" xfId="0" applyFont="1" applyBorder="1" applyAlignment="1">
      <alignment horizontal="left" vertical="top" wrapText="1" indent="1"/>
    </xf>
    <xf numFmtId="0" fontId="17" fillId="0" borderId="10" xfId="0" applyFont="1" applyBorder="1" applyAlignment="1">
      <alignment horizontal="left" vertical="top" wrapText="1"/>
    </xf>
    <xf numFmtId="0" fontId="17" fillId="0" borderId="0" xfId="0" applyFont="1" applyAlignment="1">
      <alignment horizontal="left" vertical="top" wrapText="1"/>
    </xf>
    <xf numFmtId="0" fontId="17" fillId="0" borderId="11" xfId="0"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12"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2" fillId="0" borderId="7"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30" fillId="0" borderId="7" xfId="0" applyFont="1" applyBorder="1" applyAlignment="1">
      <alignment horizontal="left" vertical="top" wrapText="1"/>
    </xf>
    <xf numFmtId="0" fontId="30" fillId="0" borderId="8" xfId="0" applyFont="1" applyBorder="1" applyAlignment="1">
      <alignment horizontal="left" vertical="top" wrapText="1"/>
    </xf>
    <xf numFmtId="0" fontId="30" fillId="0" borderId="9" xfId="0" applyFont="1" applyBorder="1" applyAlignment="1">
      <alignment horizontal="left" vertical="top" wrapText="1"/>
    </xf>
    <xf numFmtId="0" fontId="30" fillId="0" borderId="10" xfId="0" applyFont="1" applyBorder="1" applyAlignment="1">
      <alignment horizontal="left" vertical="top" wrapText="1"/>
    </xf>
    <xf numFmtId="0" fontId="30" fillId="0" borderId="0" xfId="0" applyFont="1" applyAlignment="1">
      <alignment horizontal="left" vertical="top" wrapText="1"/>
    </xf>
    <xf numFmtId="0" fontId="30" fillId="0" borderId="11" xfId="0" applyFont="1" applyBorder="1" applyAlignment="1">
      <alignment horizontal="left" vertical="top" wrapText="1"/>
    </xf>
    <xf numFmtId="0" fontId="30" fillId="0" borderId="10" xfId="0" applyFont="1" applyBorder="1" applyAlignment="1">
      <alignment horizontal="left" vertical="top" wrapText="1" indent="3"/>
    </xf>
    <xf numFmtId="0" fontId="30" fillId="0" borderId="0" xfId="0" applyFont="1" applyAlignment="1">
      <alignment horizontal="left" vertical="top" wrapText="1" indent="3"/>
    </xf>
    <xf numFmtId="0" fontId="30" fillId="0" borderId="11" xfId="0" applyFont="1" applyBorder="1" applyAlignment="1">
      <alignment horizontal="left" vertical="top" wrapText="1" indent="3"/>
    </xf>
    <xf numFmtId="0" fontId="30" fillId="0" borderId="4" xfId="0" applyFont="1" applyBorder="1" applyAlignment="1">
      <alignment horizontal="left" vertical="top" wrapText="1" indent="1"/>
    </xf>
    <xf numFmtId="0" fontId="30" fillId="0" borderId="5" xfId="0" applyFont="1" applyBorder="1" applyAlignment="1">
      <alignment horizontal="left" vertical="top" wrapText="1" indent="1"/>
    </xf>
    <xf numFmtId="0" fontId="30" fillId="0" borderId="12" xfId="0" applyFont="1" applyBorder="1" applyAlignment="1">
      <alignment horizontal="left" vertical="top" wrapText="1" indent="1"/>
    </xf>
    <xf numFmtId="0" fontId="30" fillId="0" borderId="10" xfId="0" applyFont="1" applyBorder="1" applyAlignment="1">
      <alignment horizontal="left" vertical="top" wrapText="1" indent="2"/>
    </xf>
    <xf numFmtId="0" fontId="30" fillId="0" borderId="0" xfId="0" applyFont="1" applyAlignment="1">
      <alignment horizontal="left" vertical="top" wrapText="1" indent="2"/>
    </xf>
    <xf numFmtId="0" fontId="30" fillId="0" borderId="11" xfId="0" applyFont="1" applyBorder="1" applyAlignment="1">
      <alignment horizontal="left" vertical="top" wrapText="1" indent="2"/>
    </xf>
    <xf numFmtId="0" fontId="9" fillId="4" borderId="8" xfId="0" applyFont="1" applyFill="1" applyBorder="1" applyAlignment="1" applyProtection="1">
      <alignment horizontal="left" indent="2"/>
      <protection locked="0"/>
    </xf>
    <xf numFmtId="0" fontId="9" fillId="4" borderId="0" xfId="0" applyFont="1" applyFill="1" applyAlignment="1" applyProtection="1">
      <alignment horizontal="left" indent="2"/>
      <protection locked="0"/>
    </xf>
    <xf numFmtId="0" fontId="9" fillId="4" borderId="0" xfId="0" quotePrefix="1" applyFont="1" applyFill="1" applyAlignment="1" applyProtection="1">
      <alignment horizontal="left" indent="2"/>
      <protection locked="0"/>
    </xf>
    <xf numFmtId="0" fontId="30" fillId="0" borderId="10" xfId="0" applyFont="1" applyBorder="1" applyAlignment="1">
      <alignment horizontal="left" vertical="top" wrapText="1" indent="5"/>
    </xf>
    <xf numFmtId="0" fontId="30" fillId="0" borderId="0" xfId="0" applyFont="1" applyAlignment="1">
      <alignment horizontal="left" vertical="top" wrapText="1" indent="5"/>
    </xf>
    <xf numFmtId="0" fontId="30" fillId="0" borderId="11" xfId="0" applyFont="1" applyBorder="1" applyAlignment="1">
      <alignment horizontal="left" vertical="top" wrapText="1" indent="5"/>
    </xf>
    <xf numFmtId="0" fontId="32" fillId="0" borderId="10" xfId="0" applyFont="1" applyBorder="1" applyAlignment="1">
      <alignment horizontal="left" vertical="top" wrapText="1" indent="3"/>
    </xf>
    <xf numFmtId="0" fontId="32" fillId="0" borderId="0" xfId="0" applyFont="1" applyAlignment="1">
      <alignment horizontal="left" vertical="top" wrapText="1" indent="3"/>
    </xf>
    <xf numFmtId="0" fontId="32" fillId="0" borderId="11" xfId="0" applyFont="1" applyBorder="1" applyAlignment="1">
      <alignment horizontal="left" vertical="top" wrapText="1" indent="3"/>
    </xf>
    <xf numFmtId="0" fontId="32" fillId="0" borderId="4" xfId="0" applyFont="1" applyBorder="1" applyAlignment="1">
      <alignment horizontal="left" vertical="top" wrapText="1" indent="3"/>
    </xf>
    <xf numFmtId="0" fontId="32" fillId="0" borderId="5" xfId="0" applyFont="1" applyBorder="1" applyAlignment="1">
      <alignment horizontal="left" vertical="top" wrapText="1" indent="3"/>
    </xf>
    <xf numFmtId="0" fontId="32" fillId="0" borderId="12" xfId="0" applyFont="1" applyBorder="1" applyAlignment="1">
      <alignment horizontal="left" vertical="top" wrapText="1" indent="3"/>
    </xf>
    <xf numFmtId="0" fontId="30" fillId="0" borderId="10" xfId="0" applyFont="1" applyBorder="1" applyAlignment="1">
      <alignment horizontal="left" vertical="center" wrapText="1" indent="2"/>
    </xf>
    <xf numFmtId="0" fontId="30" fillId="0" borderId="0" xfId="0" applyFont="1" applyAlignment="1">
      <alignment horizontal="left" vertical="center" wrapText="1" indent="2"/>
    </xf>
    <xf numFmtId="0" fontId="30" fillId="0" borderId="11" xfId="0" applyFont="1" applyBorder="1" applyAlignment="1">
      <alignment horizontal="left" vertical="center" wrapText="1" indent="2"/>
    </xf>
    <xf numFmtId="0" fontId="30" fillId="0" borderId="4" xfId="0" applyFont="1" applyBorder="1" applyAlignment="1">
      <alignment horizontal="left" vertical="center" wrapText="1" indent="2"/>
    </xf>
    <xf numFmtId="0" fontId="30" fillId="0" borderId="5" xfId="0" applyFont="1" applyBorder="1" applyAlignment="1">
      <alignment horizontal="left" vertical="center" wrapText="1" indent="2"/>
    </xf>
    <xf numFmtId="0" fontId="30" fillId="0" borderId="12" xfId="0" applyFont="1" applyBorder="1" applyAlignment="1">
      <alignment horizontal="left" vertical="center" wrapText="1" indent="2"/>
    </xf>
    <xf numFmtId="0" fontId="14" fillId="0" borderId="8" xfId="0" applyFont="1" applyBorder="1" applyAlignment="1">
      <alignment horizontal="center" wrapText="1"/>
    </xf>
    <xf numFmtId="0" fontId="14" fillId="0" borderId="5" xfId="0" applyFont="1" applyBorder="1" applyAlignment="1">
      <alignment horizontal="center" wrapText="1"/>
    </xf>
    <xf numFmtId="0" fontId="9" fillId="4" borderId="8" xfId="0" applyFont="1" applyFill="1" applyBorder="1" applyAlignment="1" applyProtection="1">
      <alignment horizontal="left" indent="3"/>
      <protection locked="0"/>
    </xf>
    <xf numFmtId="0" fontId="9" fillId="4" borderId="0" xfId="0" applyFont="1" applyFill="1" applyAlignment="1" applyProtection="1">
      <alignment horizontal="left" indent="3"/>
      <protection locked="0"/>
    </xf>
    <xf numFmtId="0" fontId="9" fillId="4" borderId="0" xfId="0" applyFont="1" applyFill="1" applyAlignment="1" applyProtection="1">
      <alignment horizontal="left" vertical="top"/>
      <protection locked="0"/>
    </xf>
    <xf numFmtId="0" fontId="35" fillId="0" borderId="26" xfId="0" applyFont="1" applyBorder="1" applyAlignment="1">
      <alignment horizontal="center" vertical="center"/>
    </xf>
    <xf numFmtId="0" fontId="0" fillId="0" borderId="26" xfId="0"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6" fontId="48" fillId="0" borderId="10" xfId="0" applyNumberFormat="1" applyFont="1" applyBorder="1" applyAlignment="1">
      <alignment horizontal="center" vertical="center"/>
    </xf>
    <xf numFmtId="166" fontId="48" fillId="0" borderId="11" xfId="0" applyNumberFormat="1" applyFont="1" applyBorder="1" applyAlignment="1">
      <alignment horizontal="center" vertical="center"/>
    </xf>
    <xf numFmtId="0" fontId="30" fillId="0" borderId="4" xfId="0" applyFont="1" applyBorder="1" applyAlignment="1">
      <alignment horizontal="left" vertical="top" wrapText="1" indent="2"/>
    </xf>
    <xf numFmtId="0" fontId="30" fillId="0" borderId="5" xfId="0" applyFont="1" applyBorder="1" applyAlignment="1">
      <alignment horizontal="left" vertical="top" wrapText="1" indent="2"/>
    </xf>
    <xf numFmtId="0" fontId="30" fillId="0" borderId="12" xfId="0" applyFont="1" applyBorder="1" applyAlignment="1">
      <alignment horizontal="left" vertical="top" wrapText="1" indent="2"/>
    </xf>
    <xf numFmtId="0" fontId="9" fillId="4" borderId="5" xfId="0" quotePrefix="1" applyFont="1" applyFill="1" applyBorder="1" applyAlignment="1" applyProtection="1">
      <alignment horizontal="left" indent="2"/>
      <protection locked="0"/>
    </xf>
    <xf numFmtId="0" fontId="9" fillId="4" borderId="5" xfId="0" applyFont="1" applyFill="1" applyBorder="1" applyAlignment="1" applyProtection="1">
      <alignment horizontal="left" indent="2"/>
      <protection locked="0"/>
    </xf>
    <xf numFmtId="0" fontId="9" fillId="4" borderId="0" xfId="0" applyFont="1" applyFill="1" applyAlignment="1">
      <alignment horizontal="left" indent="2"/>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36" fillId="2" borderId="1" xfId="0" applyFont="1" applyFill="1" applyBorder="1" applyAlignment="1">
      <alignment horizontal="center" vertical="center"/>
    </xf>
    <xf numFmtId="0" fontId="36" fillId="2" borderId="13" xfId="0" applyFont="1" applyFill="1" applyBorder="1" applyAlignment="1">
      <alignment horizontal="center" vertical="center"/>
    </xf>
    <xf numFmtId="0" fontId="36" fillId="2" borderId="2" xfId="0" applyFont="1" applyFill="1" applyBorder="1" applyAlignment="1">
      <alignment horizontal="center" vertical="center"/>
    </xf>
    <xf numFmtId="165" fontId="24" fillId="0" borderId="27" xfId="0" applyNumberFormat="1" applyFont="1" applyBorder="1" applyAlignment="1">
      <alignment horizontal="center" vertical="center"/>
    </xf>
    <xf numFmtId="165" fontId="24" fillId="0" borderId="25" xfId="0" applyNumberFormat="1" applyFont="1" applyBorder="1" applyAlignment="1">
      <alignment horizontal="center" vertical="center"/>
    </xf>
    <xf numFmtId="0" fontId="62" fillId="0" borderId="7" xfId="0" applyFont="1" applyBorder="1" applyAlignment="1">
      <alignment horizontal="center" vertical="center"/>
    </xf>
    <xf numFmtId="0" fontId="62" fillId="0" borderId="9" xfId="0" applyFont="1" applyBorder="1" applyAlignment="1">
      <alignment horizontal="center" vertical="center"/>
    </xf>
    <xf numFmtId="0" fontId="62" fillId="0" borderId="4" xfId="0" applyFont="1" applyBorder="1" applyAlignment="1">
      <alignment horizontal="center" vertical="center"/>
    </xf>
    <xf numFmtId="0" fontId="62" fillId="0" borderId="12" xfId="0" applyFont="1" applyBorder="1" applyAlignment="1">
      <alignment horizontal="center" vertical="center"/>
    </xf>
    <xf numFmtId="0" fontId="8" fillId="4" borderId="1" xfId="0" applyFont="1" applyFill="1" applyBorder="1" applyAlignment="1" applyProtection="1">
      <alignment horizontal="left" vertical="center" wrapText="1"/>
      <protection locked="0"/>
    </xf>
    <xf numFmtId="0" fontId="8" fillId="4" borderId="2" xfId="0" applyFont="1" applyFill="1" applyBorder="1" applyAlignment="1" applyProtection="1">
      <alignment horizontal="left" vertical="center" wrapText="1"/>
      <protection locked="0"/>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9" fillId="0" borderId="0" xfId="0" applyFont="1" applyAlignment="1">
      <alignment horizontal="right" vertical="top" wrapText="1" indent="2"/>
    </xf>
    <xf numFmtId="0" fontId="67" fillId="0" borderId="0" xfId="0" applyFont="1" applyAlignment="1">
      <alignment horizontal="left" vertical="top" wrapText="1"/>
    </xf>
    <xf numFmtId="0" fontId="9" fillId="5" borderId="41" xfId="0" applyFont="1" applyFill="1" applyBorder="1" applyAlignment="1" applyProtection="1">
      <alignment horizontal="left" vertical="top" wrapText="1"/>
      <protection locked="0"/>
    </xf>
    <xf numFmtId="0" fontId="9" fillId="5" borderId="42" xfId="0" applyFont="1" applyFill="1" applyBorder="1" applyAlignment="1" applyProtection="1">
      <alignment horizontal="left" vertical="top" wrapText="1"/>
      <protection locked="0"/>
    </xf>
    <xf numFmtId="0" fontId="69" fillId="0" borderId="0" xfId="0" applyFont="1" applyAlignment="1">
      <alignment horizontal="left" vertical="top" wrapText="1"/>
    </xf>
    <xf numFmtId="0" fontId="9" fillId="2" borderId="7" xfId="0" applyFont="1" applyFill="1" applyBorder="1" applyAlignment="1">
      <alignment horizontal="left"/>
    </xf>
    <xf numFmtId="0" fontId="9" fillId="2" borderId="8" xfId="0" applyFont="1" applyFill="1" applyBorder="1" applyAlignment="1">
      <alignment horizontal="left"/>
    </xf>
    <xf numFmtId="0" fontId="0" fillId="0" borderId="0" xfId="0" applyAlignment="1">
      <alignment horizontal="left" vertical="top" wrapText="1"/>
    </xf>
    <xf numFmtId="0" fontId="0" fillId="0" borderId="0" xfId="0" applyAlignment="1">
      <alignment horizontal="left" vertical="top"/>
    </xf>
    <xf numFmtId="0" fontId="0" fillId="0" borderId="5" xfId="0" applyBorder="1" applyAlignment="1">
      <alignment horizontal="center"/>
    </xf>
    <xf numFmtId="0" fontId="9" fillId="0" borderId="11" xfId="0" applyFont="1" applyBorder="1" applyAlignment="1">
      <alignment horizontal="left" vertical="top" wrapText="1" indent="1"/>
    </xf>
    <xf numFmtId="0" fontId="9" fillId="0" borderId="11" xfId="0" applyFont="1" applyBorder="1" applyAlignment="1">
      <alignment horizontal="left" vertical="top" wrapText="1"/>
    </xf>
    <xf numFmtId="0" fontId="6" fillId="0" borderId="33" xfId="0" applyFont="1" applyBorder="1" applyAlignment="1">
      <alignment horizontal="right" vertical="center"/>
    </xf>
    <xf numFmtId="0" fontId="6" fillId="0" borderId="45" xfId="0" applyFont="1" applyBorder="1" applyAlignment="1">
      <alignment horizontal="right" vertical="center"/>
    </xf>
    <xf numFmtId="166" fontId="63" fillId="0" borderId="39" xfId="0" applyNumberFormat="1" applyFont="1" applyBorder="1" applyAlignment="1">
      <alignment horizontal="center" vertical="center"/>
    </xf>
    <xf numFmtId="166" fontId="63" fillId="0" borderId="40" xfId="0" applyNumberFormat="1" applyFont="1" applyBorder="1" applyAlignment="1">
      <alignment horizontal="center" vertical="center"/>
    </xf>
    <xf numFmtId="0" fontId="22" fillId="0" borderId="31" xfId="0" applyFont="1" applyBorder="1" applyAlignment="1">
      <alignment horizontal="left" vertical="top" wrapText="1"/>
    </xf>
    <xf numFmtId="0" fontId="22" fillId="0" borderId="35" xfId="0" applyFont="1" applyBorder="1" applyAlignment="1">
      <alignment horizontal="left" vertical="top" wrapText="1"/>
    </xf>
    <xf numFmtId="0" fontId="22" fillId="0" borderId="37" xfId="0" applyFont="1" applyBorder="1" applyAlignment="1">
      <alignment horizontal="left" vertical="top" wrapText="1"/>
    </xf>
    <xf numFmtId="0" fontId="22" fillId="0" borderId="38" xfId="0" applyFont="1" applyBorder="1" applyAlignment="1">
      <alignment horizontal="lef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cellXfs>
  <cellStyles count="6">
    <cellStyle name="Comma" xfId="2" builtinId="3"/>
    <cellStyle name="Hyperlink" xfId="5" builtinId="8"/>
    <cellStyle name="Normal" xfId="0" builtinId="0"/>
    <cellStyle name="Normal 2" xfId="3" xr:uid="{86AE9B5A-24CE-46B2-871C-5F57A134B095}"/>
    <cellStyle name="Percent" xfId="1" builtinId="5"/>
    <cellStyle name="Percent 2" xfId="4" xr:uid="{B2302BF4-2C06-4574-AC47-2CED7908E425}"/>
  </cellStyles>
  <dxfs count="60">
    <dxf>
      <font>
        <b/>
        <i val="0"/>
        <color theme="9" tint="-0.24994659260841701"/>
      </font>
      <fill>
        <patternFill>
          <bgColor rgb="FFDDF7E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theme="0" tint="-0.24994659260841701"/>
      </font>
    </dxf>
    <dxf>
      <font>
        <b/>
        <i val="0"/>
        <color theme="0" tint="-0.24994659260841701"/>
      </font>
    </dxf>
    <dxf>
      <font>
        <b/>
        <i val="0"/>
        <color rgb="FFC00000"/>
      </font>
    </dxf>
    <dxf>
      <font>
        <b/>
        <i val="0"/>
        <color theme="9" tint="-0.24994659260841701"/>
      </font>
    </dxf>
    <dxf>
      <font>
        <b/>
        <i val="0"/>
        <color rgb="FFC00000"/>
      </font>
    </dxf>
    <dxf>
      <font>
        <b/>
        <i val="0"/>
        <color theme="9" tint="-0.24994659260841701"/>
      </font>
    </dxf>
    <dxf>
      <font>
        <b/>
        <i val="0"/>
        <color theme="9" tint="-0.24994659260841701"/>
      </font>
    </dxf>
    <dxf>
      <font>
        <b/>
        <i val="0"/>
        <color rgb="FFC00000"/>
      </font>
    </dxf>
    <dxf>
      <font>
        <b/>
        <i val="0"/>
        <color theme="9" tint="-0.24994659260841701"/>
      </font>
    </dxf>
    <dxf>
      <font>
        <b/>
        <i val="0"/>
        <color theme="5" tint="-0.24994659260841701"/>
      </font>
    </dxf>
    <dxf>
      <font>
        <b/>
        <i val="0"/>
        <color rgb="FFC00000"/>
      </font>
    </dxf>
    <dxf>
      <font>
        <b/>
        <i val="0"/>
        <color theme="9" tint="-0.24994659260841701"/>
      </font>
    </dxf>
    <dxf>
      <font>
        <b/>
        <i val="0"/>
        <color theme="9" tint="-0.24994659260841701"/>
      </font>
    </dxf>
    <dxf>
      <font>
        <b/>
        <i val="0"/>
        <color rgb="FFC00000"/>
      </font>
    </dxf>
    <dxf>
      <font>
        <b/>
        <i val="0"/>
        <color theme="9" tint="-0.24994659260841701"/>
      </font>
    </dxf>
    <dxf>
      <font>
        <b/>
        <i val="0"/>
        <color theme="9" tint="-0.24994659260841701"/>
      </font>
    </dxf>
    <dxf>
      <font>
        <color rgb="FF9C5700"/>
      </font>
      <fill>
        <patternFill>
          <bgColor rgb="FFFFEB9C"/>
        </patternFill>
      </fill>
    </dxf>
    <dxf>
      <font>
        <b/>
        <i val="0"/>
        <color rgb="FFC00000"/>
      </font>
    </dxf>
    <dxf>
      <font>
        <b/>
        <i val="0"/>
        <color rgb="FFC00000"/>
      </font>
    </dxf>
    <dxf>
      <font>
        <b/>
        <i val="0"/>
        <color theme="9" tint="-0.24994659260841701"/>
      </font>
    </dxf>
    <dxf>
      <fill>
        <patternFill>
          <bgColor rgb="FFEBF3FB"/>
        </patternFill>
      </fill>
    </dxf>
    <dxf>
      <font>
        <color theme="0"/>
      </font>
    </dxf>
    <dxf>
      <font>
        <color theme="0"/>
      </font>
    </dxf>
    <dxf>
      <font>
        <color rgb="FF9C5700"/>
      </font>
      <fill>
        <patternFill>
          <bgColor rgb="FFFFEB9C"/>
        </patternFill>
      </fill>
    </dxf>
    <dxf>
      <font>
        <b/>
        <i val="0"/>
        <color theme="9" tint="0.59996337778862885"/>
      </font>
    </dxf>
    <dxf>
      <font>
        <b/>
        <i val="0"/>
        <color theme="2" tint="-0.24994659260841701"/>
      </font>
    </dxf>
    <dxf>
      <font>
        <b/>
        <i val="0"/>
        <color theme="0" tint="-0.24994659260841701"/>
      </font>
    </dxf>
    <dxf>
      <font>
        <b/>
        <i val="0"/>
        <color theme="0" tint="-0.24994659260841701"/>
      </font>
    </dxf>
    <dxf>
      <font>
        <b/>
        <i val="0"/>
        <color theme="0" tint="-0.24994659260841701"/>
      </font>
    </dxf>
    <dxf>
      <font>
        <b/>
        <i val="0"/>
        <color theme="0" tint="-0.24994659260841701"/>
      </font>
    </dxf>
    <dxf>
      <font>
        <b/>
        <i val="0"/>
        <color theme="0" tint="-0.24994659260841701"/>
      </font>
    </dxf>
    <dxf>
      <font>
        <b/>
        <i val="0"/>
        <color theme="0" tint="-0.24994659260841701"/>
      </font>
    </dxf>
    <dxf>
      <font>
        <b/>
        <i val="0"/>
        <color theme="0" tint="-0.24994659260841701"/>
      </font>
    </dxf>
    <dxf>
      <font>
        <color theme="0"/>
      </font>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dxf>
    <dxf>
      <font>
        <b/>
        <i val="0"/>
        <color theme="9" tint="0.79998168889431442"/>
      </font>
    </dxf>
    <dxf>
      <font>
        <color rgb="FF9C5700"/>
      </font>
      <fill>
        <patternFill>
          <bgColor rgb="FFFFEB9C"/>
        </patternFill>
      </fill>
    </dxf>
    <dxf>
      <font>
        <color theme="0"/>
      </font>
    </dxf>
    <dxf>
      <font>
        <b/>
        <i val="0"/>
        <color theme="0" tint="-0.24994659260841701"/>
      </font>
    </dxf>
    <dxf>
      <font>
        <color theme="0"/>
      </font>
    </dxf>
    <dxf>
      <font>
        <color theme="0"/>
      </font>
    </dxf>
    <dxf>
      <font>
        <color theme="0"/>
      </font>
    </dxf>
    <dxf>
      <font>
        <color theme="0"/>
      </font>
    </dxf>
    <dxf>
      <font>
        <color theme="0"/>
      </font>
    </dxf>
    <dxf>
      <font>
        <color theme="0"/>
      </font>
    </dxf>
    <dxf>
      <font>
        <color theme="0"/>
      </font>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b/>
        <i val="0"/>
        <color theme="5" tint="-0.499984740745262"/>
      </font>
    </dxf>
    <dxf>
      <font>
        <b/>
        <i val="0"/>
        <color theme="9" tint="-0.499984740745262"/>
      </font>
    </dxf>
    <dxf>
      <font>
        <color theme="0"/>
      </font>
    </dxf>
  </dxfs>
  <tableStyles count="0" defaultTableStyle="TableStyleMedium2" defaultPivotStyle="PivotStyleLight16"/>
  <colors>
    <mruColors>
      <color rgb="FFF2F7FC"/>
      <color rgb="FFEEF5FC"/>
      <color rgb="FFEBF3FB"/>
      <color rgb="FFF1F7FD"/>
      <color rgb="FFF8FBFE"/>
      <color rgb="FFE9F2FB"/>
      <color rgb="FFE7FBFF"/>
      <color rgb="FFE7FFFA"/>
      <color rgb="FFE5FFF2"/>
      <color rgb="FFD1FF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114300</xdr:rowOff>
    </xdr:from>
    <xdr:to>
      <xdr:col>4</xdr:col>
      <xdr:colOff>605310</xdr:colOff>
      <xdr:row>2</xdr:row>
      <xdr:rowOff>53975</xdr:rowOff>
    </xdr:to>
    <xdr:pic>
      <xdr:nvPicPr>
        <xdr:cNvPr id="2" name="Picture 1">
          <a:extLst>
            <a:ext uri="{FF2B5EF4-FFF2-40B4-BE49-F238E27FC236}">
              <a16:creationId xmlns:a16="http://schemas.microsoft.com/office/drawing/2014/main" id="{763EEDDA-8CF3-4F97-8360-9A45079CCB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5" y="114300"/>
          <a:ext cx="2989735"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1</xdr:row>
      <xdr:rowOff>161925</xdr:rowOff>
    </xdr:from>
    <xdr:to>
      <xdr:col>3</xdr:col>
      <xdr:colOff>265585</xdr:colOff>
      <xdr:row>4</xdr:row>
      <xdr:rowOff>95250</xdr:rowOff>
    </xdr:to>
    <xdr:pic>
      <xdr:nvPicPr>
        <xdr:cNvPr id="3" name="Picture 2">
          <a:extLst>
            <a:ext uri="{FF2B5EF4-FFF2-40B4-BE49-F238E27FC236}">
              <a16:creationId xmlns:a16="http://schemas.microsoft.com/office/drawing/2014/main" id="{FEE3B817-2130-4296-9F7D-2BE1DDE21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352425"/>
          <a:ext cx="2989735" cy="695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239655</xdr:colOff>
      <xdr:row>0</xdr:row>
      <xdr:rowOff>174975</xdr:rowOff>
    </xdr:from>
    <xdr:to>
      <xdr:col>3</xdr:col>
      <xdr:colOff>530087</xdr:colOff>
      <xdr:row>2</xdr:row>
      <xdr:rowOff>226038</xdr:rowOff>
    </xdr:to>
    <xdr:pic>
      <xdr:nvPicPr>
        <xdr:cNvPr id="2" name="Picture 1">
          <a:extLst>
            <a:ext uri="{FF2B5EF4-FFF2-40B4-BE49-F238E27FC236}">
              <a16:creationId xmlns:a16="http://schemas.microsoft.com/office/drawing/2014/main" id="{6AEFCF86-5B09-4A10-87B7-DC6332378F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264" y="174975"/>
          <a:ext cx="2443910" cy="571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25066</xdr:colOff>
      <xdr:row>0</xdr:row>
      <xdr:rowOff>65171</xdr:rowOff>
    </xdr:from>
    <xdr:to>
      <xdr:col>5</xdr:col>
      <xdr:colOff>715513</xdr:colOff>
      <xdr:row>2</xdr:row>
      <xdr:rowOff>105343</xdr:rowOff>
    </xdr:to>
    <xdr:pic>
      <xdr:nvPicPr>
        <xdr:cNvPr id="2" name="Picture 1">
          <a:extLst>
            <a:ext uri="{FF2B5EF4-FFF2-40B4-BE49-F238E27FC236}">
              <a16:creationId xmlns:a16="http://schemas.microsoft.com/office/drawing/2014/main" id="{3048448F-3768-4CC7-8615-769FA5CECE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592" y="65171"/>
          <a:ext cx="2445053" cy="57658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Finance@seniorresourcesec.org"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eniorresourcesec.org/area-pla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E1B73-B704-45A3-A10F-27492EE1FB53}">
  <sheetPr>
    <pageSetUpPr fitToPage="1"/>
  </sheetPr>
  <dimension ref="A1:AG288"/>
  <sheetViews>
    <sheetView showGridLines="0" showRowColHeaders="0" tabSelected="1" workbookViewId="0">
      <selection activeCell="E4" sqref="E4"/>
    </sheetView>
  </sheetViews>
  <sheetFormatPr defaultRowHeight="15" outlineLevelRow="1" x14ac:dyDescent="0.25"/>
  <cols>
    <col min="1" max="1" width="7.28515625" customWidth="1"/>
    <col min="2" max="2" width="3" customWidth="1"/>
    <col min="3" max="3" width="16.5703125" customWidth="1"/>
    <col min="4" max="4" width="18.85546875" customWidth="1"/>
    <col min="5" max="5" width="74.140625" customWidth="1"/>
    <col min="6" max="6" width="34.28515625" customWidth="1"/>
    <col min="7" max="7" width="14.85546875" customWidth="1"/>
    <col min="11" max="11" width="3.85546875" customWidth="1"/>
    <col min="12" max="12" width="3" customWidth="1"/>
  </cols>
  <sheetData>
    <row r="1" spans="1:33" ht="23.25" x14ac:dyDescent="0.35">
      <c r="A1" s="21"/>
      <c r="B1" s="21"/>
      <c r="C1" s="266"/>
      <c r="D1" s="21"/>
      <c r="E1" s="21"/>
      <c r="F1" s="21"/>
      <c r="G1" s="21"/>
      <c r="H1" s="21"/>
      <c r="I1" s="21"/>
      <c r="J1" s="278" t="s">
        <v>536</v>
      </c>
      <c r="K1" s="21"/>
      <c r="L1" s="21"/>
      <c r="M1" s="21"/>
      <c r="N1" s="21"/>
      <c r="O1" s="21"/>
      <c r="P1" s="21"/>
      <c r="Q1" s="21"/>
      <c r="R1" s="21"/>
      <c r="S1" s="21"/>
      <c r="T1" s="21"/>
      <c r="U1" s="21"/>
      <c r="V1" s="21"/>
      <c r="W1" s="21"/>
      <c r="X1" s="21"/>
      <c r="Y1" s="21"/>
      <c r="Z1" s="21"/>
      <c r="AA1" s="21"/>
      <c r="AB1" s="21"/>
      <c r="AC1" s="21"/>
      <c r="AD1" s="21"/>
      <c r="AE1" s="21"/>
      <c r="AF1" s="21"/>
      <c r="AG1" s="21"/>
    </row>
    <row r="2" spans="1:33" ht="36.75" customHeight="1" x14ac:dyDescent="0.25">
      <c r="A2" s="21"/>
      <c r="B2" s="21"/>
      <c r="C2" s="267"/>
      <c r="D2" s="21"/>
      <c r="E2" s="21"/>
      <c r="F2" s="21"/>
      <c r="G2" s="21"/>
      <c r="H2" s="21"/>
      <c r="I2" s="21"/>
      <c r="J2" s="279" t="s">
        <v>220</v>
      </c>
      <c r="K2" s="21"/>
      <c r="L2" s="21"/>
      <c r="M2" s="21"/>
      <c r="N2" s="21"/>
      <c r="O2" s="21"/>
      <c r="P2" s="21"/>
      <c r="Q2" s="21"/>
      <c r="R2" s="21"/>
      <c r="S2" s="21"/>
      <c r="T2" s="21"/>
      <c r="U2" s="21"/>
      <c r="V2" s="21"/>
      <c r="W2" s="21"/>
      <c r="X2" s="21"/>
      <c r="Y2" s="21"/>
      <c r="Z2" s="21"/>
      <c r="AA2" s="21"/>
      <c r="AB2" s="21"/>
      <c r="AC2" s="21"/>
      <c r="AD2" s="21"/>
      <c r="AE2" s="21"/>
      <c r="AF2" s="21"/>
      <c r="AG2" s="21"/>
    </row>
    <row r="3" spans="1:33" ht="66" customHeight="1" x14ac:dyDescent="0.25">
      <c r="A3" s="21"/>
      <c r="B3" s="378"/>
      <c r="C3" s="459" t="s">
        <v>581</v>
      </c>
      <c r="D3" s="459"/>
      <c r="E3" s="459"/>
      <c r="F3" s="459"/>
      <c r="G3" s="459"/>
      <c r="H3" s="459"/>
      <c r="I3" s="459"/>
      <c r="J3" s="459"/>
      <c r="K3" s="163"/>
      <c r="L3" s="21"/>
      <c r="M3" s="21"/>
      <c r="N3" s="21"/>
      <c r="O3" s="21"/>
      <c r="P3" s="21"/>
      <c r="Q3" s="21"/>
      <c r="R3" s="21"/>
      <c r="S3" s="21"/>
      <c r="T3" s="21"/>
      <c r="U3" s="21"/>
      <c r="V3" s="21"/>
      <c r="W3" s="21"/>
      <c r="X3" s="21"/>
      <c r="Y3" s="21"/>
      <c r="Z3" s="21"/>
      <c r="AA3" s="21"/>
      <c r="AB3" s="21"/>
      <c r="AC3" s="21"/>
      <c r="AD3" s="21"/>
      <c r="AE3" s="21"/>
      <c r="AF3" s="21"/>
      <c r="AG3" s="21"/>
    </row>
    <row r="4" spans="1:33" ht="33" customHeight="1" x14ac:dyDescent="0.25">
      <c r="A4" s="21"/>
      <c r="B4" s="22"/>
      <c r="C4" s="268" t="s">
        <v>560</v>
      </c>
      <c r="D4" s="23"/>
      <c r="E4" s="23"/>
      <c r="F4" s="23"/>
      <c r="G4" s="23"/>
      <c r="H4" s="23"/>
      <c r="I4" s="23"/>
      <c r="J4" s="23"/>
      <c r="K4" s="24"/>
      <c r="L4" s="21"/>
      <c r="M4" s="21"/>
      <c r="N4" s="21"/>
      <c r="O4" s="21"/>
      <c r="P4" s="21"/>
      <c r="Q4" s="21"/>
      <c r="R4" s="21"/>
      <c r="S4" s="21"/>
      <c r="T4" s="21"/>
      <c r="U4" s="21"/>
      <c r="V4" s="21"/>
      <c r="W4" s="21"/>
      <c r="X4" s="21"/>
      <c r="Y4" s="21"/>
      <c r="Z4" s="21"/>
      <c r="AA4" s="21"/>
      <c r="AB4" s="21"/>
      <c r="AC4" s="21"/>
      <c r="AD4" s="21"/>
      <c r="AE4" s="21"/>
      <c r="AF4" s="21"/>
      <c r="AG4" s="21"/>
    </row>
    <row r="5" spans="1:33" ht="27" customHeight="1" x14ac:dyDescent="0.25">
      <c r="A5" s="21"/>
      <c r="B5" s="82"/>
      <c r="C5" s="454" t="s">
        <v>559</v>
      </c>
      <c r="D5" s="455"/>
      <c r="E5" s="456" t="s">
        <v>758</v>
      </c>
      <c r="F5" s="456"/>
      <c r="G5" s="456"/>
      <c r="H5" s="456"/>
      <c r="I5" s="456"/>
      <c r="J5" s="373"/>
      <c r="K5" s="26"/>
      <c r="L5" s="21"/>
      <c r="M5" s="21"/>
      <c r="N5" s="21"/>
      <c r="O5" s="21"/>
      <c r="P5" s="21"/>
      <c r="Q5" s="21"/>
      <c r="R5" s="21"/>
      <c r="S5" s="21"/>
      <c r="T5" s="21"/>
      <c r="U5" s="21"/>
      <c r="V5" s="21"/>
      <c r="W5" s="21"/>
      <c r="X5" s="21"/>
      <c r="Y5" s="21"/>
      <c r="Z5" s="21"/>
      <c r="AA5" s="21"/>
      <c r="AB5" s="21"/>
      <c r="AC5" s="21"/>
      <c r="AD5" s="21"/>
      <c r="AE5" s="21"/>
      <c r="AF5" s="21"/>
      <c r="AG5" s="21"/>
    </row>
    <row r="6" spans="1:33" ht="27" customHeight="1" x14ac:dyDescent="0.25">
      <c r="A6" s="21"/>
      <c r="B6" s="82"/>
      <c r="C6" s="454" t="s">
        <v>751</v>
      </c>
      <c r="D6" s="455"/>
      <c r="E6" s="456" t="s">
        <v>759</v>
      </c>
      <c r="F6" s="456"/>
      <c r="G6" s="456"/>
      <c r="H6" s="456"/>
      <c r="I6" s="456"/>
      <c r="J6" s="373"/>
      <c r="K6" s="26"/>
      <c r="L6" s="21"/>
      <c r="M6" s="21"/>
      <c r="N6" s="21"/>
      <c r="O6" s="21"/>
      <c r="P6" s="21"/>
      <c r="Q6" s="21"/>
      <c r="R6" s="21"/>
      <c r="S6" s="21"/>
      <c r="T6" s="21"/>
      <c r="U6" s="21"/>
      <c r="V6" s="21"/>
      <c r="W6" s="21"/>
      <c r="X6" s="21"/>
      <c r="Y6" s="21"/>
      <c r="Z6" s="21"/>
      <c r="AA6" s="21"/>
      <c r="AB6" s="21"/>
      <c r="AC6" s="21"/>
      <c r="AD6" s="21"/>
      <c r="AE6" s="21"/>
      <c r="AF6" s="21"/>
      <c r="AG6" s="21"/>
    </row>
    <row r="7" spans="1:33" ht="27" customHeight="1" x14ac:dyDescent="0.25">
      <c r="A7" s="21"/>
      <c r="B7" s="82"/>
      <c r="C7" s="454" t="s">
        <v>752</v>
      </c>
      <c r="D7" s="455"/>
      <c r="E7" s="456" t="s">
        <v>761</v>
      </c>
      <c r="F7" s="456"/>
      <c r="G7" s="456"/>
      <c r="H7" s="456"/>
      <c r="I7" s="456"/>
      <c r="J7" s="456"/>
      <c r="K7" s="26"/>
      <c r="L7" s="21"/>
      <c r="M7" s="21"/>
      <c r="N7" s="21"/>
      <c r="O7" s="21"/>
      <c r="P7" s="21"/>
      <c r="Q7" s="21"/>
      <c r="R7" s="21"/>
      <c r="S7" s="21"/>
      <c r="T7" s="21"/>
      <c r="U7" s="21"/>
      <c r="V7" s="21"/>
      <c r="W7" s="21"/>
      <c r="X7" s="21"/>
      <c r="Y7" s="21"/>
      <c r="Z7" s="21"/>
      <c r="AA7" s="21"/>
      <c r="AB7" s="21"/>
      <c r="AC7" s="21"/>
      <c r="AD7" s="21"/>
      <c r="AE7" s="21"/>
      <c r="AF7" s="21"/>
      <c r="AG7" s="21"/>
    </row>
    <row r="8" spans="1:33" ht="27" customHeight="1" x14ac:dyDescent="0.25">
      <c r="A8" s="21"/>
      <c r="B8" s="82"/>
      <c r="C8" s="454" t="s">
        <v>753</v>
      </c>
      <c r="D8" s="455"/>
      <c r="E8" s="456" t="s">
        <v>549</v>
      </c>
      <c r="F8" s="456"/>
      <c r="G8" s="456"/>
      <c r="H8" s="456"/>
      <c r="I8" s="456"/>
      <c r="J8" s="373"/>
      <c r="K8" s="26"/>
      <c r="L8" s="21"/>
      <c r="M8" s="21"/>
      <c r="N8" s="21"/>
      <c r="O8" s="21"/>
      <c r="P8" s="21"/>
      <c r="Q8" s="21"/>
      <c r="R8" s="21"/>
      <c r="S8" s="21"/>
      <c r="T8" s="21"/>
      <c r="U8" s="21"/>
      <c r="V8" s="21"/>
      <c r="W8" s="21"/>
      <c r="X8" s="21"/>
      <c r="Y8" s="21"/>
      <c r="Z8" s="21"/>
      <c r="AA8" s="21"/>
      <c r="AB8" s="21"/>
      <c r="AC8" s="21"/>
      <c r="AD8" s="21"/>
      <c r="AE8" s="21"/>
      <c r="AF8" s="21"/>
      <c r="AG8" s="21"/>
    </row>
    <row r="9" spans="1:33" ht="27" customHeight="1" x14ac:dyDescent="0.25">
      <c r="A9" s="21"/>
      <c r="B9" s="82"/>
      <c r="C9" s="454" t="s">
        <v>506</v>
      </c>
      <c r="D9" s="455"/>
      <c r="E9" s="456" t="s">
        <v>561</v>
      </c>
      <c r="F9" s="456"/>
      <c r="G9" s="456"/>
      <c r="H9" s="456"/>
      <c r="I9" s="456"/>
      <c r="J9" s="373"/>
      <c r="K9" s="26"/>
      <c r="L9" s="21"/>
      <c r="M9" s="21"/>
      <c r="N9" s="21"/>
      <c r="O9" s="21"/>
      <c r="P9" s="21"/>
      <c r="Q9" s="21"/>
      <c r="R9" s="21"/>
      <c r="S9" s="21"/>
      <c r="T9" s="21"/>
      <c r="U9" s="21"/>
      <c r="V9" s="21"/>
      <c r="W9" s="21"/>
      <c r="X9" s="21"/>
      <c r="Y9" s="21"/>
      <c r="Z9" s="21"/>
      <c r="AA9" s="21"/>
      <c r="AB9" s="21"/>
      <c r="AC9" s="21"/>
      <c r="AD9" s="21"/>
      <c r="AE9" s="21"/>
      <c r="AF9" s="21"/>
      <c r="AG9" s="21"/>
    </row>
    <row r="10" spans="1:33" ht="27" customHeight="1" x14ac:dyDescent="0.25">
      <c r="A10" s="21"/>
      <c r="B10" s="82"/>
      <c r="C10" s="454" t="s">
        <v>507</v>
      </c>
      <c r="D10" s="455"/>
      <c r="E10" s="456" t="s">
        <v>508</v>
      </c>
      <c r="F10" s="456"/>
      <c r="G10" s="456"/>
      <c r="H10" s="456"/>
      <c r="I10" s="456"/>
      <c r="J10" s="373"/>
      <c r="K10" s="26"/>
      <c r="L10" s="21"/>
      <c r="M10" s="21"/>
      <c r="N10" s="21"/>
      <c r="O10" s="21"/>
      <c r="P10" s="21"/>
      <c r="Q10" s="21"/>
      <c r="R10" s="21"/>
      <c r="S10" s="21"/>
      <c r="T10" s="21"/>
      <c r="U10" s="21"/>
      <c r="V10" s="21"/>
      <c r="W10" s="21"/>
      <c r="X10" s="21"/>
      <c r="Y10" s="21"/>
      <c r="Z10" s="21"/>
      <c r="AA10" s="21"/>
      <c r="AB10" s="21"/>
      <c r="AC10" s="21"/>
      <c r="AD10" s="21"/>
      <c r="AE10" s="21"/>
      <c r="AF10" s="21"/>
      <c r="AG10" s="21"/>
    </row>
    <row r="11" spans="1:33" ht="27" customHeight="1" x14ac:dyDescent="0.25">
      <c r="A11" s="21"/>
      <c r="B11" s="82"/>
      <c r="C11" s="454" t="s">
        <v>548</v>
      </c>
      <c r="D11" s="455"/>
      <c r="E11" s="456" t="s">
        <v>562</v>
      </c>
      <c r="F11" s="456"/>
      <c r="G11" s="456"/>
      <c r="H11" s="456"/>
      <c r="I11" s="456"/>
      <c r="J11" s="456"/>
      <c r="K11" s="26"/>
      <c r="L11" s="21"/>
      <c r="M11" s="21"/>
      <c r="N11" s="21"/>
      <c r="O11" s="21"/>
      <c r="P11" s="21"/>
      <c r="Q11" s="21"/>
      <c r="R11" s="21"/>
      <c r="S11" s="21"/>
      <c r="T11" s="21"/>
      <c r="U11" s="21"/>
      <c r="V11" s="21"/>
      <c r="W11" s="21"/>
      <c r="X11" s="21"/>
      <c r="Y11" s="21"/>
      <c r="Z11" s="21"/>
      <c r="AA11" s="21"/>
      <c r="AB11" s="21"/>
      <c r="AC11" s="21"/>
      <c r="AD11" s="21"/>
      <c r="AE11" s="21"/>
      <c r="AF11" s="21"/>
      <c r="AG11" s="21"/>
    </row>
    <row r="12" spans="1:33" ht="36.75" customHeight="1" x14ac:dyDescent="0.25">
      <c r="A12" s="21"/>
      <c r="B12" s="82"/>
      <c r="C12" s="269"/>
      <c r="D12" s="270"/>
      <c r="E12" s="456" t="s">
        <v>563</v>
      </c>
      <c r="F12" s="456"/>
      <c r="G12" s="456"/>
      <c r="H12" s="456"/>
      <c r="I12" s="456"/>
      <c r="J12" s="456"/>
      <c r="K12" s="26"/>
      <c r="L12" s="21"/>
      <c r="M12" s="21"/>
      <c r="N12" s="21"/>
      <c r="O12" s="21"/>
      <c r="P12" s="21"/>
      <c r="Q12" s="21"/>
      <c r="R12" s="21"/>
      <c r="S12" s="21"/>
      <c r="T12" s="21"/>
      <c r="U12" s="21"/>
      <c r="V12" s="21"/>
      <c r="W12" s="21"/>
      <c r="X12" s="21"/>
      <c r="Y12" s="21"/>
      <c r="Z12" s="21"/>
      <c r="AA12" s="21"/>
      <c r="AB12" s="21"/>
      <c r="AC12" s="21"/>
      <c r="AD12" s="21"/>
      <c r="AE12" s="21"/>
      <c r="AF12" s="21"/>
      <c r="AG12" s="21"/>
    </row>
    <row r="13" spans="1:33" ht="33" customHeight="1" x14ac:dyDescent="0.35">
      <c r="A13" s="21"/>
      <c r="B13" s="22"/>
      <c r="C13" s="265" t="s">
        <v>285</v>
      </c>
      <c r="D13" s="23"/>
      <c r="E13" s="23"/>
      <c r="F13" s="23"/>
      <c r="G13" s="23"/>
      <c r="H13" s="23"/>
      <c r="I13" s="23"/>
      <c r="J13" s="23"/>
      <c r="K13" s="24"/>
      <c r="L13" s="21"/>
      <c r="M13" s="21"/>
      <c r="N13" s="21"/>
      <c r="O13" s="21"/>
      <c r="P13" s="21"/>
      <c r="Q13" s="21"/>
      <c r="R13" s="21"/>
      <c r="S13" s="21"/>
      <c r="T13" s="21"/>
      <c r="U13" s="21"/>
      <c r="V13" s="21"/>
      <c r="W13" s="21"/>
      <c r="X13" s="21"/>
      <c r="Y13" s="21"/>
      <c r="Z13" s="21"/>
      <c r="AA13" s="21"/>
      <c r="AB13" s="21"/>
      <c r="AC13" s="21"/>
      <c r="AD13" s="21"/>
      <c r="AE13" s="21"/>
      <c r="AF13" s="21"/>
      <c r="AG13" s="21"/>
    </row>
    <row r="14" spans="1:33" ht="84.75" customHeight="1" x14ac:dyDescent="0.25">
      <c r="A14" s="21"/>
      <c r="B14" s="82"/>
      <c r="C14" s="456" t="s">
        <v>703</v>
      </c>
      <c r="D14" s="456"/>
      <c r="E14" s="456"/>
      <c r="F14" s="456"/>
      <c r="G14" s="456"/>
      <c r="H14" s="456"/>
      <c r="I14" s="456"/>
      <c r="J14" s="456"/>
      <c r="K14" s="26"/>
      <c r="L14" s="21"/>
      <c r="M14" s="21"/>
      <c r="N14" s="21"/>
      <c r="O14" s="21"/>
      <c r="P14" s="21"/>
      <c r="Q14" s="21"/>
      <c r="R14" s="21"/>
      <c r="S14" s="21"/>
      <c r="T14" s="21"/>
      <c r="U14" s="21"/>
      <c r="V14" s="21"/>
      <c r="W14" s="21"/>
      <c r="X14" s="21"/>
      <c r="Y14" s="21"/>
      <c r="Z14" s="21"/>
      <c r="AA14" s="21"/>
      <c r="AB14" s="21"/>
      <c r="AC14" s="21"/>
      <c r="AD14" s="21"/>
      <c r="AE14" s="21"/>
      <c r="AF14" s="21"/>
      <c r="AG14" s="21"/>
    </row>
    <row r="15" spans="1:33" ht="24" customHeight="1" x14ac:dyDescent="0.25">
      <c r="A15" s="21"/>
      <c r="B15" s="82"/>
      <c r="C15" s="275" t="s">
        <v>722</v>
      </c>
      <c r="D15" s="272"/>
      <c r="E15" s="260"/>
      <c r="F15" s="260"/>
      <c r="G15" s="260"/>
      <c r="H15" s="260"/>
      <c r="I15" s="260"/>
      <c r="J15" s="260"/>
      <c r="K15" s="26"/>
      <c r="L15" s="21"/>
      <c r="M15" s="21"/>
      <c r="N15" s="21"/>
      <c r="O15" s="21"/>
      <c r="P15" s="21"/>
      <c r="Q15" s="21"/>
      <c r="R15" s="21"/>
      <c r="S15" s="21"/>
      <c r="T15" s="21"/>
      <c r="U15" s="21"/>
      <c r="V15" s="21"/>
      <c r="W15" s="21"/>
      <c r="X15" s="21"/>
      <c r="Y15" s="21"/>
      <c r="Z15" s="21"/>
      <c r="AA15" s="21"/>
      <c r="AB15" s="21"/>
      <c r="AC15" s="21"/>
      <c r="AD15" s="21"/>
      <c r="AE15" s="21"/>
      <c r="AF15" s="21"/>
      <c r="AG15" s="21"/>
    </row>
    <row r="16" spans="1:33" ht="47.25" customHeight="1" x14ac:dyDescent="0.25">
      <c r="A16" s="21"/>
      <c r="B16" s="82"/>
      <c r="D16" s="276" t="s">
        <v>551</v>
      </c>
      <c r="E16" s="456" t="s">
        <v>564</v>
      </c>
      <c r="F16" s="456"/>
      <c r="G16" s="456"/>
      <c r="H16" s="456"/>
      <c r="I16" s="456"/>
      <c r="J16" s="456"/>
      <c r="K16" s="26"/>
      <c r="L16" s="21"/>
      <c r="M16" s="21"/>
      <c r="N16" s="21"/>
      <c r="O16" s="21"/>
      <c r="P16" s="21"/>
      <c r="Q16" s="21"/>
      <c r="R16" s="21"/>
      <c r="S16" s="21"/>
      <c r="T16" s="21"/>
      <c r="U16" s="21"/>
      <c r="V16" s="21"/>
      <c r="W16" s="21"/>
      <c r="X16" s="21"/>
      <c r="Y16" s="21"/>
      <c r="Z16" s="21"/>
      <c r="AA16" s="21"/>
      <c r="AB16" s="21"/>
      <c r="AC16" s="21"/>
      <c r="AD16" s="21"/>
      <c r="AE16" s="21"/>
      <c r="AF16" s="21"/>
      <c r="AG16" s="21"/>
    </row>
    <row r="17" spans="1:33" ht="19.5" customHeight="1" x14ac:dyDescent="0.25">
      <c r="A17" s="21"/>
      <c r="B17" s="82"/>
      <c r="C17" s="272"/>
      <c r="D17" s="276" t="s">
        <v>552</v>
      </c>
      <c r="E17" s="275" t="s">
        <v>565</v>
      </c>
      <c r="F17" s="275"/>
      <c r="G17" s="275"/>
      <c r="H17" s="275"/>
      <c r="I17" s="275"/>
      <c r="J17" s="275"/>
      <c r="K17" s="26"/>
      <c r="L17" s="21"/>
      <c r="M17" s="21"/>
      <c r="N17" s="21"/>
      <c r="O17" s="21"/>
      <c r="P17" s="21"/>
      <c r="Q17" s="21"/>
      <c r="R17" s="21"/>
      <c r="S17" s="21"/>
      <c r="T17" s="21"/>
      <c r="U17" s="21"/>
      <c r="V17" s="21"/>
      <c r="W17" s="21"/>
      <c r="X17" s="21"/>
      <c r="Y17" s="21"/>
      <c r="Z17" s="21"/>
      <c r="AA17" s="21"/>
      <c r="AB17" s="21"/>
      <c r="AC17" s="21"/>
      <c r="AD17" s="21"/>
      <c r="AE17" s="21"/>
      <c r="AF17" s="21"/>
      <c r="AG17" s="21"/>
    </row>
    <row r="18" spans="1:33" ht="49.5" customHeight="1" x14ac:dyDescent="0.25">
      <c r="A18" s="21"/>
      <c r="B18" s="82"/>
      <c r="C18" s="272"/>
      <c r="D18" s="275"/>
      <c r="E18" s="456" t="s">
        <v>754</v>
      </c>
      <c r="F18" s="456"/>
      <c r="G18" s="456"/>
      <c r="H18" s="456"/>
      <c r="I18" s="456"/>
      <c r="J18" s="456"/>
      <c r="K18" s="26"/>
      <c r="L18" s="21"/>
      <c r="M18" s="21"/>
      <c r="N18" s="21"/>
      <c r="O18" s="21"/>
      <c r="P18" s="21"/>
      <c r="Q18" s="21"/>
      <c r="R18" s="21"/>
      <c r="S18" s="21"/>
      <c r="T18" s="21"/>
      <c r="U18" s="21"/>
      <c r="V18" s="21"/>
      <c r="W18" s="21"/>
      <c r="X18" s="21"/>
      <c r="Y18" s="21"/>
      <c r="Z18" s="21"/>
      <c r="AA18" s="21"/>
      <c r="AB18" s="21"/>
      <c r="AC18" s="21"/>
      <c r="AD18" s="21"/>
      <c r="AE18" s="21"/>
      <c r="AF18" s="21"/>
      <c r="AG18" s="21"/>
    </row>
    <row r="19" spans="1:33" ht="45" customHeight="1" x14ac:dyDescent="0.25">
      <c r="A19" s="21"/>
      <c r="B19" s="82"/>
      <c r="C19" s="272"/>
      <c r="D19" s="276" t="s">
        <v>553</v>
      </c>
      <c r="E19" s="456" t="s">
        <v>283</v>
      </c>
      <c r="F19" s="456"/>
      <c r="G19" s="456"/>
      <c r="H19" s="456"/>
      <c r="I19" s="456"/>
      <c r="J19" s="456"/>
      <c r="K19" s="26"/>
      <c r="L19" s="21"/>
      <c r="M19" s="21"/>
      <c r="N19" s="21"/>
      <c r="O19" s="21"/>
      <c r="P19" s="21"/>
      <c r="Q19" s="21"/>
      <c r="R19" s="21"/>
      <c r="S19" s="21"/>
      <c r="T19" s="21"/>
      <c r="U19" s="21"/>
      <c r="V19" s="21"/>
      <c r="W19" s="21"/>
      <c r="X19" s="21"/>
      <c r="Y19" s="21"/>
      <c r="Z19" s="21"/>
      <c r="AA19" s="21"/>
      <c r="AB19" s="21"/>
      <c r="AC19" s="21"/>
      <c r="AD19" s="21"/>
      <c r="AE19" s="21"/>
      <c r="AF19" s="21"/>
      <c r="AG19" s="21"/>
    </row>
    <row r="20" spans="1:33" ht="42" customHeight="1" x14ac:dyDescent="0.3">
      <c r="A20" s="21"/>
      <c r="B20" s="82"/>
      <c r="D20" s="89"/>
      <c r="E20" s="456" t="s">
        <v>558</v>
      </c>
      <c r="F20" s="456"/>
      <c r="G20" s="456"/>
      <c r="H20" s="456"/>
      <c r="I20" s="456"/>
      <c r="J20" s="456"/>
      <c r="K20" s="26"/>
      <c r="L20" s="21"/>
      <c r="M20" s="21"/>
      <c r="N20" s="21"/>
      <c r="O20" s="21"/>
      <c r="P20" s="21"/>
      <c r="Q20" s="21"/>
      <c r="R20" s="21"/>
      <c r="S20" s="21"/>
      <c r="T20" s="21"/>
      <c r="U20" s="21"/>
      <c r="V20" s="21"/>
      <c r="W20" s="21"/>
      <c r="X20" s="21"/>
      <c r="Y20" s="21"/>
      <c r="Z20" s="21"/>
      <c r="AA20" s="21"/>
      <c r="AB20" s="21"/>
      <c r="AC20" s="21"/>
      <c r="AD20" s="21"/>
      <c r="AE20" s="21"/>
      <c r="AF20" s="21"/>
      <c r="AG20" s="21"/>
    </row>
    <row r="21" spans="1:33" ht="41.25" customHeight="1" x14ac:dyDescent="0.3">
      <c r="A21" s="21"/>
      <c r="B21" s="82"/>
      <c r="D21" s="89"/>
      <c r="E21" s="456" t="s">
        <v>714</v>
      </c>
      <c r="F21" s="456"/>
      <c r="G21" s="456"/>
      <c r="H21" s="456"/>
      <c r="I21" s="456"/>
      <c r="J21" s="456"/>
      <c r="K21" s="26"/>
      <c r="L21" s="21"/>
      <c r="M21" s="21"/>
      <c r="N21" s="21"/>
      <c r="O21" s="21"/>
      <c r="P21" s="21"/>
      <c r="Q21" s="21"/>
      <c r="R21" s="21"/>
      <c r="S21" s="21"/>
      <c r="T21" s="21"/>
      <c r="U21" s="21"/>
      <c r="V21" s="21"/>
      <c r="W21" s="21"/>
      <c r="X21" s="21"/>
      <c r="Y21" s="21"/>
      <c r="Z21" s="21"/>
      <c r="AA21" s="21"/>
      <c r="AB21" s="21"/>
      <c r="AC21" s="21"/>
      <c r="AD21" s="21"/>
      <c r="AE21" s="21"/>
      <c r="AF21" s="21"/>
      <c r="AG21" s="21"/>
    </row>
    <row r="22" spans="1:33" ht="52.5" customHeight="1" x14ac:dyDescent="0.3">
      <c r="A22" s="21"/>
      <c r="B22" s="82"/>
      <c r="D22" s="89"/>
      <c r="E22" s="456" t="s">
        <v>590</v>
      </c>
      <c r="F22" s="456"/>
      <c r="G22" s="456"/>
      <c r="H22" s="456"/>
      <c r="I22" s="456"/>
      <c r="J22" s="456"/>
      <c r="K22" s="26"/>
      <c r="L22" s="21"/>
      <c r="M22" s="21"/>
      <c r="N22" s="21"/>
      <c r="O22" s="21"/>
      <c r="P22" s="21"/>
      <c r="Q22" s="21"/>
      <c r="R22" s="21"/>
      <c r="S22" s="21"/>
      <c r="T22" s="21"/>
      <c r="U22" s="21"/>
      <c r="V22" s="21"/>
      <c r="W22" s="21"/>
      <c r="X22" s="21"/>
      <c r="Y22" s="21"/>
      <c r="Z22" s="21"/>
      <c r="AA22" s="21"/>
      <c r="AB22" s="21"/>
      <c r="AC22" s="21"/>
      <c r="AD22" s="21"/>
      <c r="AE22" s="21"/>
      <c r="AF22" s="21"/>
      <c r="AG22" s="21"/>
    </row>
    <row r="23" spans="1:33" ht="69.75" customHeight="1" x14ac:dyDescent="0.25">
      <c r="A23" s="21"/>
      <c r="B23" s="82"/>
      <c r="D23" s="377" t="s">
        <v>723</v>
      </c>
      <c r="E23" s="456" t="s">
        <v>731</v>
      </c>
      <c r="F23" s="456"/>
      <c r="G23" s="456"/>
      <c r="H23" s="456"/>
      <c r="I23" s="456"/>
      <c r="J23" s="456"/>
      <c r="K23" s="26"/>
      <c r="L23" s="21"/>
      <c r="M23" s="21"/>
      <c r="N23" s="21"/>
      <c r="O23" s="21"/>
      <c r="P23" s="21"/>
      <c r="Q23" s="21"/>
      <c r="R23" s="21"/>
      <c r="S23" s="21"/>
      <c r="T23" s="21"/>
      <c r="U23" s="21"/>
      <c r="V23" s="21"/>
      <c r="W23" s="21"/>
      <c r="X23" s="21"/>
      <c r="Y23" s="21"/>
      <c r="Z23" s="21"/>
      <c r="AA23" s="21"/>
      <c r="AB23" s="21"/>
      <c r="AC23" s="21"/>
      <c r="AD23" s="21"/>
      <c r="AE23" s="21"/>
      <c r="AF23" s="21"/>
      <c r="AG23" s="21"/>
    </row>
    <row r="24" spans="1:33" ht="45" customHeight="1" x14ac:dyDescent="0.25">
      <c r="A24" s="21"/>
      <c r="B24" s="82"/>
      <c r="D24" s="276" t="s">
        <v>604</v>
      </c>
      <c r="E24" s="456" t="s">
        <v>740</v>
      </c>
      <c r="F24" s="456"/>
      <c r="G24" s="456"/>
      <c r="H24" s="456"/>
      <c r="I24" s="456"/>
      <c r="J24" s="456"/>
      <c r="K24" s="26"/>
      <c r="L24" s="21"/>
      <c r="M24" s="21"/>
      <c r="N24" s="21"/>
      <c r="O24" s="21"/>
      <c r="P24" s="21"/>
      <c r="Q24" s="21"/>
      <c r="R24" s="21"/>
      <c r="S24" s="21"/>
      <c r="T24" s="21"/>
      <c r="U24" s="21"/>
      <c r="V24" s="21"/>
      <c r="W24" s="21"/>
      <c r="X24" s="21"/>
      <c r="Y24" s="21"/>
      <c r="Z24" s="21"/>
      <c r="AA24" s="21"/>
      <c r="AB24" s="21"/>
      <c r="AC24" s="21"/>
      <c r="AD24" s="21"/>
      <c r="AE24" s="21"/>
      <c r="AF24" s="21"/>
      <c r="AG24" s="21"/>
    </row>
    <row r="25" spans="1:33" ht="27.75" customHeight="1" x14ac:dyDescent="0.25">
      <c r="A25" s="21"/>
      <c r="B25" s="82"/>
      <c r="D25" s="276"/>
      <c r="E25" s="456" t="s">
        <v>746</v>
      </c>
      <c r="F25" s="456"/>
      <c r="G25" s="456"/>
      <c r="H25" s="456"/>
      <c r="I25" s="456"/>
      <c r="J25" s="456"/>
      <c r="K25" s="26"/>
      <c r="L25" s="21"/>
      <c r="M25" s="21"/>
      <c r="N25" s="21"/>
      <c r="O25" s="21"/>
      <c r="P25" s="21"/>
      <c r="Q25" s="21"/>
      <c r="R25" s="21"/>
      <c r="S25" s="21"/>
      <c r="T25" s="21"/>
      <c r="U25" s="21"/>
      <c r="V25" s="21"/>
      <c r="W25" s="21"/>
      <c r="X25" s="21"/>
      <c r="Y25" s="21"/>
      <c r="Z25" s="21"/>
      <c r="AA25" s="21"/>
      <c r="AB25" s="21"/>
      <c r="AC25" s="21"/>
      <c r="AD25" s="21"/>
      <c r="AE25" s="21"/>
      <c r="AF25" s="21"/>
      <c r="AG25" s="21"/>
    </row>
    <row r="26" spans="1:33" ht="25.5" customHeight="1" x14ac:dyDescent="0.25">
      <c r="A26" s="21"/>
      <c r="B26" s="82"/>
      <c r="D26" s="276"/>
      <c r="E26" s="456" t="s">
        <v>712</v>
      </c>
      <c r="F26" s="456"/>
      <c r="G26" s="456"/>
      <c r="H26" s="456"/>
      <c r="I26" s="456"/>
      <c r="J26" s="456"/>
      <c r="K26" s="26"/>
      <c r="L26" s="21"/>
      <c r="M26" s="21"/>
      <c r="N26" s="21"/>
      <c r="O26" s="21"/>
      <c r="P26" s="21"/>
      <c r="Q26" s="21"/>
      <c r="R26" s="21"/>
      <c r="S26" s="21"/>
      <c r="T26" s="21"/>
      <c r="U26" s="21"/>
      <c r="V26" s="21"/>
      <c r="W26" s="21"/>
      <c r="X26" s="21"/>
      <c r="Y26" s="21"/>
      <c r="Z26" s="21"/>
      <c r="AA26" s="21"/>
      <c r="AB26" s="21"/>
      <c r="AC26" s="21"/>
      <c r="AD26" s="21"/>
      <c r="AE26" s="21"/>
      <c r="AF26" s="21"/>
      <c r="AG26" s="21"/>
    </row>
    <row r="27" spans="1:33" ht="21.75" customHeight="1" x14ac:dyDescent="0.25">
      <c r="A27" s="21"/>
      <c r="B27" s="82"/>
      <c r="D27" s="276"/>
      <c r="E27" s="456" t="s">
        <v>702</v>
      </c>
      <c r="F27" s="456"/>
      <c r="G27" s="456"/>
      <c r="H27" s="456"/>
      <c r="I27" s="456"/>
      <c r="J27" s="456"/>
      <c r="K27" s="26"/>
      <c r="L27" s="21"/>
      <c r="M27" s="21"/>
      <c r="N27" s="21"/>
      <c r="O27" s="21"/>
      <c r="P27" s="21"/>
      <c r="Q27" s="21"/>
      <c r="R27" s="21"/>
      <c r="S27" s="21"/>
      <c r="T27" s="21"/>
      <c r="U27" s="21"/>
      <c r="V27" s="21"/>
      <c r="W27" s="21"/>
      <c r="X27" s="21"/>
      <c r="Y27" s="21"/>
      <c r="Z27" s="21"/>
      <c r="AA27" s="21"/>
      <c r="AB27" s="21"/>
      <c r="AC27" s="21"/>
      <c r="AD27" s="21"/>
      <c r="AE27" s="21"/>
      <c r="AF27" s="21"/>
      <c r="AG27" s="21"/>
    </row>
    <row r="28" spans="1:33" ht="21.75" customHeight="1" x14ac:dyDescent="0.25">
      <c r="A28" s="21"/>
      <c r="B28" s="82"/>
      <c r="D28" s="276"/>
      <c r="E28" s="456" t="s">
        <v>699</v>
      </c>
      <c r="F28" s="456"/>
      <c r="G28" s="456"/>
      <c r="H28" s="456"/>
      <c r="I28" s="456"/>
      <c r="J28" s="456"/>
      <c r="K28" s="26"/>
      <c r="L28" s="21"/>
      <c r="M28" s="21"/>
      <c r="N28" s="21"/>
      <c r="O28" s="21"/>
      <c r="P28" s="21"/>
      <c r="Q28" s="21"/>
      <c r="R28" s="21"/>
      <c r="S28" s="21"/>
      <c r="T28" s="21"/>
      <c r="U28" s="21"/>
      <c r="V28" s="21"/>
      <c r="W28" s="21"/>
      <c r="X28" s="21"/>
      <c r="Y28" s="21"/>
      <c r="Z28" s="21"/>
      <c r="AA28" s="21"/>
      <c r="AB28" s="21"/>
      <c r="AC28" s="21"/>
      <c r="AD28" s="21"/>
      <c r="AE28" s="21"/>
      <c r="AF28" s="21"/>
      <c r="AG28" s="21"/>
    </row>
    <row r="29" spans="1:33" ht="21.75" customHeight="1" x14ac:dyDescent="0.25">
      <c r="A29" s="21"/>
      <c r="B29" s="82"/>
      <c r="D29" s="276"/>
      <c r="E29" s="456" t="s">
        <v>701</v>
      </c>
      <c r="F29" s="456"/>
      <c r="G29" s="456"/>
      <c r="H29" s="456"/>
      <c r="I29" s="456"/>
      <c r="J29" s="456"/>
      <c r="K29" s="26"/>
      <c r="L29" s="21"/>
      <c r="M29" s="21"/>
      <c r="N29" s="21"/>
      <c r="O29" s="21"/>
      <c r="P29" s="21"/>
      <c r="Q29" s="21"/>
      <c r="R29" s="21"/>
      <c r="S29" s="21"/>
      <c r="T29" s="21"/>
      <c r="U29" s="21"/>
      <c r="V29" s="21"/>
      <c r="W29" s="21"/>
      <c r="X29" s="21"/>
      <c r="Y29" s="21"/>
      <c r="Z29" s="21"/>
      <c r="AA29" s="21"/>
      <c r="AB29" s="21"/>
      <c r="AC29" s="21"/>
      <c r="AD29" s="21"/>
      <c r="AE29" s="21"/>
      <c r="AF29" s="21"/>
      <c r="AG29" s="21"/>
    </row>
    <row r="30" spans="1:33" ht="60" customHeight="1" x14ac:dyDescent="0.25">
      <c r="A30" s="21"/>
      <c r="B30" s="82"/>
      <c r="C30" s="272"/>
      <c r="D30" s="276" t="s">
        <v>554</v>
      </c>
      <c r="E30" s="456" t="s">
        <v>713</v>
      </c>
      <c r="F30" s="456"/>
      <c r="G30" s="456"/>
      <c r="H30" s="456"/>
      <c r="I30" s="456"/>
      <c r="J30" s="456"/>
      <c r="K30" s="26"/>
      <c r="L30" s="21"/>
      <c r="M30" s="21"/>
      <c r="N30" s="21"/>
      <c r="O30" s="21"/>
      <c r="P30" s="21"/>
      <c r="Q30" s="21"/>
      <c r="R30" s="21"/>
      <c r="S30" s="21"/>
      <c r="T30" s="21"/>
      <c r="U30" s="21"/>
      <c r="V30" s="21"/>
      <c r="W30" s="21"/>
      <c r="X30" s="21"/>
      <c r="Y30" s="21"/>
      <c r="Z30" s="21"/>
      <c r="AA30" s="21"/>
      <c r="AB30" s="21"/>
      <c r="AC30" s="21"/>
      <c r="AD30" s="21"/>
      <c r="AE30" s="21"/>
      <c r="AF30" s="21"/>
      <c r="AG30" s="21"/>
    </row>
    <row r="31" spans="1:33" ht="13.5" customHeight="1" x14ac:dyDescent="0.25">
      <c r="A31" s="21"/>
      <c r="B31" s="82"/>
      <c r="C31" s="272"/>
      <c r="D31" s="272"/>
      <c r="E31" s="260"/>
      <c r="F31" s="260"/>
      <c r="G31" s="260"/>
      <c r="H31" s="260"/>
      <c r="I31" s="260"/>
      <c r="J31" s="260"/>
      <c r="K31" s="26"/>
      <c r="L31" s="21"/>
      <c r="M31" s="21"/>
      <c r="N31" s="21"/>
      <c r="O31" s="21"/>
      <c r="P31" s="21"/>
      <c r="Q31" s="21"/>
      <c r="R31" s="21"/>
      <c r="S31" s="21"/>
      <c r="T31" s="21"/>
      <c r="U31" s="21"/>
      <c r="V31" s="21"/>
      <c r="W31" s="21"/>
      <c r="X31" s="21"/>
      <c r="Y31" s="21"/>
      <c r="Z31" s="21"/>
      <c r="AA31" s="21"/>
      <c r="AB31" s="21"/>
      <c r="AC31" s="21"/>
      <c r="AD31" s="21"/>
      <c r="AE31" s="21"/>
      <c r="AF31" s="21"/>
      <c r="AG31" s="21"/>
    </row>
    <row r="32" spans="1:33" ht="48" customHeight="1" x14ac:dyDescent="0.25">
      <c r="A32" s="21"/>
      <c r="B32" s="82"/>
      <c r="C32" s="457" t="s">
        <v>591</v>
      </c>
      <c r="D32" s="457"/>
      <c r="E32" s="457"/>
      <c r="F32" s="457"/>
      <c r="G32" s="457"/>
      <c r="H32" s="457"/>
      <c r="I32" s="457"/>
      <c r="J32" s="457"/>
      <c r="K32" s="26"/>
      <c r="L32" s="21"/>
      <c r="M32" s="21"/>
      <c r="N32" s="21"/>
      <c r="O32" s="21"/>
      <c r="P32" s="21"/>
      <c r="Q32" s="21"/>
      <c r="R32" s="21"/>
      <c r="S32" s="21"/>
      <c r="T32" s="21"/>
      <c r="U32" s="21"/>
      <c r="V32" s="21"/>
      <c r="W32" s="21"/>
      <c r="X32" s="21"/>
      <c r="Y32" s="21"/>
      <c r="Z32" s="21"/>
      <c r="AA32" s="21"/>
      <c r="AB32" s="21"/>
      <c r="AC32" s="21"/>
      <c r="AD32" s="21"/>
      <c r="AE32" s="21"/>
      <c r="AF32" s="21"/>
      <c r="AG32" s="21"/>
    </row>
    <row r="33" spans="1:33" ht="12" customHeight="1" x14ac:dyDescent="0.25">
      <c r="A33" s="21"/>
      <c r="B33" s="82"/>
      <c r="C33" s="273"/>
      <c r="D33" s="273"/>
      <c r="E33" s="273"/>
      <c r="F33" s="273"/>
      <c r="G33" s="273"/>
      <c r="H33" s="273"/>
      <c r="I33" s="273"/>
      <c r="J33" s="273"/>
      <c r="K33" s="26"/>
      <c r="L33" s="21"/>
      <c r="M33" s="21"/>
      <c r="N33" s="21"/>
      <c r="O33" s="21"/>
      <c r="P33" s="21"/>
      <c r="Q33" s="21"/>
      <c r="R33" s="21"/>
      <c r="S33" s="21"/>
      <c r="T33" s="21"/>
      <c r="U33" s="21"/>
      <c r="V33" s="21"/>
      <c r="W33" s="21"/>
      <c r="X33" s="21"/>
      <c r="Y33" s="21"/>
      <c r="Z33" s="21"/>
      <c r="AA33" s="21"/>
      <c r="AB33" s="21"/>
      <c r="AC33" s="21"/>
      <c r="AD33" s="21"/>
      <c r="AE33" s="21"/>
      <c r="AF33" s="21"/>
      <c r="AG33" s="21"/>
    </row>
    <row r="34" spans="1:33" ht="87.75" customHeight="1" x14ac:dyDescent="0.25">
      <c r="A34" s="21"/>
      <c r="B34" s="82"/>
      <c r="C34" s="277" t="s">
        <v>543</v>
      </c>
      <c r="D34" s="456" t="s">
        <v>592</v>
      </c>
      <c r="E34" s="456"/>
      <c r="F34" s="456"/>
      <c r="G34" s="456"/>
      <c r="H34" s="456"/>
      <c r="I34" s="456"/>
      <c r="J34" s="456"/>
      <c r="K34" s="26"/>
      <c r="L34" s="21"/>
      <c r="M34" s="21"/>
      <c r="N34" s="21"/>
      <c r="O34" s="21"/>
      <c r="P34" s="21"/>
      <c r="Q34" s="21"/>
      <c r="R34" s="21"/>
      <c r="S34" s="21"/>
      <c r="T34" s="21"/>
      <c r="U34" s="21"/>
      <c r="V34" s="21"/>
      <c r="W34" s="21"/>
      <c r="X34" s="21"/>
      <c r="Y34" s="21"/>
      <c r="Z34" s="21"/>
      <c r="AA34" s="21"/>
      <c r="AB34" s="21"/>
      <c r="AC34" s="21"/>
      <c r="AD34" s="21"/>
      <c r="AE34" s="21"/>
      <c r="AF34" s="21"/>
      <c r="AG34" s="21"/>
    </row>
    <row r="35" spans="1:33" ht="52.5" customHeight="1" x14ac:dyDescent="0.25">
      <c r="A35" s="21"/>
      <c r="B35" s="82"/>
      <c r="C35" s="277" t="s">
        <v>201</v>
      </c>
      <c r="D35" s="456" t="s">
        <v>582</v>
      </c>
      <c r="E35" s="456"/>
      <c r="F35" s="456"/>
      <c r="G35" s="456"/>
      <c r="H35" s="456"/>
      <c r="I35" s="456"/>
      <c r="J35" s="456"/>
      <c r="K35" s="26"/>
      <c r="L35" s="21"/>
      <c r="M35" s="21"/>
      <c r="N35" s="21"/>
      <c r="O35" s="21"/>
      <c r="P35" s="21"/>
      <c r="Q35" s="21"/>
      <c r="R35" s="21"/>
      <c r="S35" s="21"/>
      <c r="T35" s="21"/>
      <c r="U35" s="21"/>
      <c r="V35" s="21"/>
      <c r="W35" s="21"/>
      <c r="X35" s="21"/>
      <c r="Y35" s="21"/>
      <c r="Z35" s="21"/>
      <c r="AA35" s="21"/>
      <c r="AB35" s="21"/>
      <c r="AC35" s="21"/>
      <c r="AD35" s="21"/>
      <c r="AE35" s="21"/>
      <c r="AF35" s="21"/>
      <c r="AG35" s="21"/>
    </row>
    <row r="36" spans="1:33" ht="27" customHeight="1" x14ac:dyDescent="0.25">
      <c r="A36" s="21"/>
      <c r="B36" s="82"/>
      <c r="C36" s="271"/>
      <c r="D36" s="458" t="s">
        <v>567</v>
      </c>
      <c r="E36" s="458"/>
      <c r="F36" s="458"/>
      <c r="G36" s="458"/>
      <c r="H36" s="458"/>
      <c r="I36" s="458"/>
      <c r="J36" s="458"/>
      <c r="K36" s="26"/>
      <c r="L36" s="21"/>
      <c r="M36" s="21"/>
      <c r="N36" s="21"/>
      <c r="O36" s="21"/>
      <c r="P36" s="21"/>
      <c r="Q36" s="21"/>
      <c r="R36" s="21"/>
      <c r="S36" s="21"/>
      <c r="T36" s="21"/>
      <c r="U36" s="21"/>
      <c r="V36" s="21"/>
      <c r="W36" s="21"/>
      <c r="X36" s="21"/>
      <c r="Y36" s="21"/>
      <c r="Z36" s="21"/>
      <c r="AA36" s="21"/>
      <c r="AB36" s="21"/>
      <c r="AC36" s="21"/>
      <c r="AD36" s="21"/>
      <c r="AE36" s="21"/>
      <c r="AF36" s="21"/>
      <c r="AG36" s="21"/>
    </row>
    <row r="37" spans="1:33" ht="27" customHeight="1" x14ac:dyDescent="0.25">
      <c r="A37" s="21"/>
      <c r="B37" s="82"/>
      <c r="C37" s="271"/>
      <c r="D37" s="458" t="s">
        <v>566</v>
      </c>
      <c r="E37" s="458"/>
      <c r="F37" s="458"/>
      <c r="G37" s="458"/>
      <c r="H37" s="458"/>
      <c r="I37" s="458"/>
      <c r="J37" s="458"/>
      <c r="K37" s="26"/>
      <c r="L37" s="21"/>
      <c r="M37" s="21"/>
      <c r="N37" s="21"/>
      <c r="O37" s="21"/>
      <c r="P37" s="21"/>
      <c r="Q37" s="21"/>
      <c r="R37" s="21"/>
      <c r="S37" s="21"/>
      <c r="T37" s="21"/>
      <c r="U37" s="21"/>
      <c r="V37" s="21"/>
      <c r="W37" s="21"/>
      <c r="X37" s="21"/>
      <c r="Y37" s="21"/>
      <c r="Z37" s="21"/>
      <c r="AA37" s="21"/>
      <c r="AB37" s="21"/>
      <c r="AC37" s="21"/>
      <c r="AD37" s="21"/>
      <c r="AE37" s="21"/>
      <c r="AF37" s="21"/>
      <c r="AG37" s="21"/>
    </row>
    <row r="38" spans="1:33" ht="27" customHeight="1" x14ac:dyDescent="0.25">
      <c r="A38" s="21"/>
      <c r="B38" s="82"/>
      <c r="C38" s="271"/>
      <c r="D38" s="458" t="s">
        <v>568</v>
      </c>
      <c r="E38" s="458"/>
      <c r="F38" s="458"/>
      <c r="G38" s="458"/>
      <c r="H38" s="458"/>
      <c r="I38" s="458"/>
      <c r="J38" s="458"/>
      <c r="K38" s="26"/>
      <c r="L38" s="21"/>
      <c r="M38" s="21"/>
      <c r="N38" s="21"/>
      <c r="O38" s="21"/>
      <c r="P38" s="21"/>
      <c r="Q38" s="21"/>
      <c r="R38" s="21"/>
      <c r="S38" s="21"/>
      <c r="T38" s="21"/>
      <c r="U38" s="21"/>
      <c r="V38" s="21"/>
      <c r="W38" s="21"/>
      <c r="X38" s="21"/>
      <c r="Y38" s="21"/>
      <c r="Z38" s="21"/>
      <c r="AA38" s="21"/>
      <c r="AB38" s="21"/>
      <c r="AC38" s="21"/>
      <c r="AD38" s="21"/>
      <c r="AE38" s="21"/>
      <c r="AF38" s="21"/>
      <c r="AG38" s="21"/>
    </row>
    <row r="39" spans="1:33" ht="25.5" customHeight="1" x14ac:dyDescent="0.25">
      <c r="A39" s="21"/>
      <c r="B39" s="82"/>
      <c r="C39" s="271"/>
      <c r="D39" s="456" t="s">
        <v>583</v>
      </c>
      <c r="E39" s="456"/>
      <c r="F39" s="456"/>
      <c r="G39" s="456"/>
      <c r="H39" s="456"/>
      <c r="I39" s="456"/>
      <c r="J39" s="456"/>
      <c r="K39" s="26"/>
      <c r="L39" s="21"/>
      <c r="M39" s="21"/>
      <c r="N39" s="21"/>
      <c r="O39" s="21"/>
      <c r="P39" s="21"/>
      <c r="Q39" s="21"/>
      <c r="R39" s="21"/>
      <c r="S39" s="21"/>
      <c r="T39" s="21"/>
      <c r="U39" s="21"/>
      <c r="V39" s="21"/>
      <c r="W39" s="21"/>
      <c r="X39" s="21"/>
      <c r="Y39" s="21"/>
      <c r="Z39" s="21"/>
      <c r="AA39" s="21"/>
      <c r="AB39" s="21"/>
      <c r="AC39" s="21"/>
      <c r="AD39" s="21"/>
      <c r="AE39" s="21"/>
      <c r="AF39" s="21"/>
      <c r="AG39" s="21"/>
    </row>
    <row r="40" spans="1:33" ht="45" customHeight="1" x14ac:dyDescent="0.25">
      <c r="A40" s="21"/>
      <c r="B40" s="82"/>
      <c r="C40" s="277" t="s">
        <v>519</v>
      </c>
      <c r="D40" s="456" t="s">
        <v>706</v>
      </c>
      <c r="E40" s="456"/>
      <c r="F40" s="456"/>
      <c r="G40" s="456"/>
      <c r="H40" s="456"/>
      <c r="I40" s="456"/>
      <c r="J40" s="456"/>
      <c r="K40" s="26"/>
      <c r="L40" s="21"/>
      <c r="M40" s="21"/>
      <c r="N40" s="21"/>
      <c r="O40" s="21"/>
      <c r="P40" s="21"/>
      <c r="Q40" s="21"/>
      <c r="R40" s="21"/>
      <c r="S40" s="21"/>
      <c r="T40" s="21"/>
      <c r="U40" s="21"/>
      <c r="V40" s="21"/>
      <c r="W40" s="21"/>
      <c r="X40" s="21"/>
      <c r="Y40" s="21"/>
      <c r="Z40" s="21"/>
      <c r="AA40" s="21"/>
      <c r="AB40" s="21"/>
      <c r="AC40" s="21"/>
      <c r="AD40" s="21"/>
      <c r="AE40" s="21"/>
      <c r="AF40" s="21"/>
      <c r="AG40" s="21"/>
    </row>
    <row r="41" spans="1:33" ht="19.5" customHeight="1" x14ac:dyDescent="0.25">
      <c r="A41" s="21"/>
      <c r="B41" s="82"/>
      <c r="C41" s="277"/>
      <c r="D41" s="453" t="s">
        <v>571</v>
      </c>
      <c r="E41" s="453"/>
      <c r="F41" s="453"/>
      <c r="G41" s="453"/>
      <c r="H41" s="453"/>
      <c r="I41" s="453"/>
      <c r="J41" s="280"/>
      <c r="K41" s="26"/>
      <c r="L41" s="21"/>
      <c r="M41" s="21"/>
      <c r="N41" s="21"/>
      <c r="O41" s="21"/>
      <c r="P41" s="21"/>
      <c r="Q41" s="21"/>
      <c r="R41" s="21"/>
      <c r="S41" s="21"/>
      <c r="T41" s="21"/>
      <c r="U41" s="21"/>
      <c r="V41" s="21"/>
      <c r="W41" s="21"/>
      <c r="X41" s="21"/>
      <c r="Y41" s="21"/>
      <c r="Z41" s="21"/>
      <c r="AA41" s="21"/>
      <c r="AB41" s="21"/>
      <c r="AC41" s="21"/>
      <c r="AD41" s="21"/>
      <c r="AE41" s="21"/>
      <c r="AF41" s="21"/>
      <c r="AG41" s="21"/>
    </row>
    <row r="42" spans="1:33" ht="19.5" customHeight="1" x14ac:dyDescent="0.25">
      <c r="A42" s="21"/>
      <c r="B42" s="82"/>
      <c r="C42" s="277"/>
      <c r="D42" s="453" t="s">
        <v>572</v>
      </c>
      <c r="E42" s="453"/>
      <c r="F42" s="453"/>
      <c r="G42" s="453"/>
      <c r="H42" s="453"/>
      <c r="I42" s="453"/>
      <c r="J42" s="280"/>
      <c r="K42" s="26"/>
      <c r="L42" s="21"/>
      <c r="M42" s="21"/>
      <c r="N42" s="21"/>
      <c r="O42" s="21"/>
      <c r="P42" s="21"/>
      <c r="Q42" s="21"/>
      <c r="R42" s="21"/>
      <c r="S42" s="21"/>
      <c r="T42" s="21"/>
      <c r="U42" s="21"/>
      <c r="V42" s="21"/>
      <c r="W42" s="21"/>
      <c r="X42" s="21"/>
      <c r="Y42" s="21"/>
      <c r="Z42" s="21"/>
      <c r="AA42" s="21"/>
      <c r="AB42" s="21"/>
      <c r="AC42" s="21"/>
      <c r="AD42" s="21"/>
      <c r="AE42" s="21"/>
      <c r="AF42" s="21"/>
      <c r="AG42" s="21"/>
    </row>
    <row r="43" spans="1:33" ht="19.5" customHeight="1" x14ac:dyDescent="0.25">
      <c r="A43" s="21"/>
      <c r="B43" s="82"/>
      <c r="C43" s="277"/>
      <c r="D43" s="453" t="s">
        <v>573</v>
      </c>
      <c r="E43" s="453"/>
      <c r="F43" s="453"/>
      <c r="G43" s="453"/>
      <c r="H43" s="453"/>
      <c r="I43" s="453"/>
      <c r="J43" s="280"/>
      <c r="K43" s="26"/>
      <c r="L43" s="21"/>
      <c r="M43" s="21"/>
      <c r="N43" s="21"/>
      <c r="O43" s="21"/>
      <c r="P43" s="21"/>
      <c r="Q43" s="21"/>
      <c r="R43" s="21"/>
      <c r="S43" s="21"/>
      <c r="T43" s="21"/>
      <c r="U43" s="21"/>
      <c r="V43" s="21"/>
      <c r="W43" s="21"/>
      <c r="X43" s="21"/>
      <c r="Y43" s="21"/>
      <c r="Z43" s="21"/>
      <c r="AA43" s="21"/>
      <c r="AB43" s="21"/>
      <c r="AC43" s="21"/>
      <c r="AD43" s="21"/>
      <c r="AE43" s="21"/>
      <c r="AF43" s="21"/>
      <c r="AG43" s="21"/>
    </row>
    <row r="44" spans="1:33" ht="19.5" customHeight="1" x14ac:dyDescent="0.25">
      <c r="A44" s="21"/>
      <c r="B44" s="82"/>
      <c r="C44" s="277"/>
      <c r="D44" s="453" t="s">
        <v>593</v>
      </c>
      <c r="E44" s="453"/>
      <c r="F44" s="453"/>
      <c r="G44" s="453"/>
      <c r="H44" s="453"/>
      <c r="I44" s="453"/>
      <c r="J44" s="280"/>
      <c r="K44" s="26"/>
      <c r="L44" s="21"/>
      <c r="M44" s="21"/>
      <c r="N44" s="21"/>
      <c r="O44" s="21"/>
      <c r="P44" s="21"/>
      <c r="Q44" s="21"/>
      <c r="R44" s="21"/>
      <c r="S44" s="21"/>
      <c r="T44" s="21"/>
      <c r="U44" s="21"/>
      <c r="V44" s="21"/>
      <c r="W44" s="21"/>
      <c r="X44" s="21"/>
      <c r="Y44" s="21"/>
      <c r="Z44" s="21"/>
      <c r="AA44" s="21"/>
      <c r="AB44" s="21"/>
      <c r="AC44" s="21"/>
      <c r="AD44" s="21"/>
      <c r="AE44" s="21"/>
      <c r="AF44" s="21"/>
      <c r="AG44" s="21"/>
    </row>
    <row r="45" spans="1:33" ht="46.5" customHeight="1" x14ac:dyDescent="0.25">
      <c r="A45" s="21"/>
      <c r="B45" s="82"/>
      <c r="C45" s="277" t="s">
        <v>574</v>
      </c>
      <c r="D45" s="456" t="s">
        <v>580</v>
      </c>
      <c r="E45" s="456"/>
      <c r="F45" s="456"/>
      <c r="G45" s="456"/>
      <c r="H45" s="456"/>
      <c r="I45" s="456"/>
      <c r="J45" s="456"/>
      <c r="K45" s="26"/>
      <c r="L45" s="21"/>
      <c r="M45" s="21"/>
      <c r="N45" s="21"/>
      <c r="O45" s="21"/>
      <c r="P45" s="21"/>
      <c r="Q45" s="21"/>
      <c r="R45" s="21"/>
      <c r="S45" s="21"/>
      <c r="T45" s="21"/>
      <c r="U45" s="21"/>
      <c r="V45" s="21"/>
      <c r="W45" s="21"/>
      <c r="X45" s="21"/>
      <c r="Y45" s="21"/>
      <c r="Z45" s="21"/>
      <c r="AA45" s="21"/>
      <c r="AB45" s="21"/>
      <c r="AC45" s="21"/>
      <c r="AD45" s="21"/>
      <c r="AE45" s="21"/>
      <c r="AF45" s="21"/>
      <c r="AG45" s="21"/>
    </row>
    <row r="46" spans="1:33" ht="15.75" x14ac:dyDescent="0.25">
      <c r="A46" s="21"/>
      <c r="B46" s="31"/>
      <c r="C46" s="274"/>
      <c r="D46" s="274"/>
      <c r="E46" s="274"/>
      <c r="F46" s="274"/>
      <c r="G46" s="274"/>
      <c r="H46" s="274"/>
      <c r="I46" s="274"/>
      <c r="J46" s="274"/>
      <c r="K46" s="29"/>
      <c r="L46" s="21"/>
      <c r="M46" s="21"/>
      <c r="N46" s="21"/>
      <c r="O46" s="21"/>
      <c r="P46" s="21"/>
      <c r="Q46" s="21"/>
      <c r="R46" s="21"/>
      <c r="S46" s="21"/>
      <c r="T46" s="21"/>
      <c r="U46" s="21"/>
      <c r="V46" s="21"/>
      <c r="W46" s="21"/>
      <c r="X46" s="21"/>
      <c r="Y46" s="21"/>
      <c r="Z46" s="21"/>
      <c r="AA46" s="21"/>
      <c r="AB46" s="21"/>
      <c r="AC46" s="21"/>
      <c r="AD46" s="21"/>
      <c r="AE46" s="21"/>
      <c r="AF46" s="21"/>
      <c r="AG46" s="21"/>
    </row>
    <row r="47" spans="1:33"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row>
    <row r="48" spans="1:33"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row>
    <row r="49" spans="1:33"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row>
    <row r="50" spans="1:33"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row>
    <row r="51" spans="1:33"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row>
    <row r="52" spans="1:33"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row>
    <row r="53" spans="1:33"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row>
    <row r="54" spans="1:33"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row>
    <row r="55" spans="1:33"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row>
    <row r="56" spans="1:33"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row>
    <row r="57" spans="1:33"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row>
    <row r="58" spans="1:33"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row>
    <row r="59" spans="1:33"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row>
    <row r="60" spans="1:33"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row>
    <row r="61" spans="1:33"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row>
    <row r="62" spans="1:33"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row>
    <row r="63" spans="1:33"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row>
    <row r="64" spans="1:33"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row>
    <row r="65" spans="1:33"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row>
    <row r="66" spans="1:33"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row>
    <row r="67" spans="1:33"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row>
    <row r="68" spans="1:33"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row>
    <row r="69" spans="1:33"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row>
    <row r="70" spans="1:33"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row>
    <row r="71" spans="1:33"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row>
    <row r="72" spans="1:33"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row>
    <row r="73" spans="1:33"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row>
    <row r="74" spans="1:33"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row>
    <row r="75" spans="1:33"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row>
    <row r="76" spans="1:33"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row>
    <row r="77" spans="1:33"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row>
    <row r="78" spans="1:33"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row>
    <row r="79" spans="1:33"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row>
    <row r="80" spans="1:33"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row>
    <row r="81" spans="1:33"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row>
    <row r="82" spans="1:33"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row>
    <row r="83" spans="1:33"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row>
    <row r="85" spans="1:33" hidden="1" outlineLevel="1" x14ac:dyDescent="0.25">
      <c r="F85" s="115" t="s">
        <v>217</v>
      </c>
    </row>
    <row r="86" spans="1:33" hidden="1" outlineLevel="1" x14ac:dyDescent="0.25">
      <c r="F86" s="116"/>
    </row>
    <row r="87" spans="1:33" hidden="1" outlineLevel="1" x14ac:dyDescent="0.25">
      <c r="F87" s="116" t="s">
        <v>22</v>
      </c>
    </row>
    <row r="88" spans="1:33" hidden="1" outlineLevel="1" x14ac:dyDescent="0.25">
      <c r="F88" s="116" t="s">
        <v>23</v>
      </c>
    </row>
    <row r="89" spans="1:33" hidden="1" outlineLevel="1" x14ac:dyDescent="0.25">
      <c r="F89" s="116" t="s">
        <v>24</v>
      </c>
    </row>
    <row r="90" spans="1:33" hidden="1" outlineLevel="1" x14ac:dyDescent="0.25">
      <c r="F90" s="116" t="s">
        <v>25</v>
      </c>
    </row>
    <row r="91" spans="1:33" hidden="1" outlineLevel="1" x14ac:dyDescent="0.25">
      <c r="F91" s="116" t="s">
        <v>26</v>
      </c>
    </row>
    <row r="92" spans="1:33" hidden="1" outlineLevel="1" x14ac:dyDescent="0.25">
      <c r="F92" s="116" t="s">
        <v>27</v>
      </c>
    </row>
    <row r="93" spans="1:33" hidden="1" outlineLevel="1" x14ac:dyDescent="0.25">
      <c r="F93" s="116" t="s">
        <v>28</v>
      </c>
    </row>
    <row r="94" spans="1:33" hidden="1" outlineLevel="1" x14ac:dyDescent="0.25">
      <c r="F94" s="116" t="s">
        <v>29</v>
      </c>
    </row>
    <row r="95" spans="1:33" hidden="1" outlineLevel="1" x14ac:dyDescent="0.25">
      <c r="F95" s="116" t="s">
        <v>30</v>
      </c>
    </row>
    <row r="96" spans="1:33" hidden="1" outlineLevel="1" x14ac:dyDescent="0.25">
      <c r="F96" s="116" t="s">
        <v>31</v>
      </c>
    </row>
    <row r="97" spans="6:6" hidden="1" outlineLevel="1" x14ac:dyDescent="0.25">
      <c r="F97" s="116" t="s">
        <v>32</v>
      </c>
    </row>
    <row r="98" spans="6:6" hidden="1" outlineLevel="1" x14ac:dyDescent="0.25">
      <c r="F98" s="116" t="s">
        <v>33</v>
      </c>
    </row>
    <row r="99" spans="6:6" hidden="1" outlineLevel="1" x14ac:dyDescent="0.25">
      <c r="F99" s="116" t="s">
        <v>34</v>
      </c>
    </row>
    <row r="100" spans="6:6" hidden="1" outlineLevel="1" x14ac:dyDescent="0.25">
      <c r="F100" s="116" t="s">
        <v>35</v>
      </c>
    </row>
    <row r="101" spans="6:6" hidden="1" outlineLevel="1" x14ac:dyDescent="0.25">
      <c r="F101" s="116" t="s">
        <v>36</v>
      </c>
    </row>
    <row r="102" spans="6:6" hidden="1" outlineLevel="1" x14ac:dyDescent="0.25">
      <c r="F102" s="116" t="s">
        <v>37</v>
      </c>
    </row>
    <row r="103" spans="6:6" hidden="1" outlineLevel="1" x14ac:dyDescent="0.25">
      <c r="F103" s="116" t="s">
        <v>38</v>
      </c>
    </row>
    <row r="104" spans="6:6" hidden="1" outlineLevel="1" x14ac:dyDescent="0.25">
      <c r="F104" s="116" t="s">
        <v>39</v>
      </c>
    </row>
    <row r="105" spans="6:6" hidden="1" outlineLevel="1" x14ac:dyDescent="0.25">
      <c r="F105" s="116" t="s">
        <v>40</v>
      </c>
    </row>
    <row r="106" spans="6:6" hidden="1" outlineLevel="1" x14ac:dyDescent="0.25">
      <c r="F106" s="116" t="s">
        <v>41</v>
      </c>
    </row>
    <row r="107" spans="6:6" hidden="1" outlineLevel="1" x14ac:dyDescent="0.25">
      <c r="F107" s="116" t="s">
        <v>42</v>
      </c>
    </row>
    <row r="108" spans="6:6" hidden="1" outlineLevel="1" x14ac:dyDescent="0.25">
      <c r="F108" s="116" t="s">
        <v>43</v>
      </c>
    </row>
    <row r="109" spans="6:6" hidden="1" outlineLevel="1" x14ac:dyDescent="0.25">
      <c r="F109" s="116" t="s">
        <v>44</v>
      </c>
    </row>
    <row r="110" spans="6:6" hidden="1" outlineLevel="1" x14ac:dyDescent="0.25">
      <c r="F110" s="116" t="s">
        <v>45</v>
      </c>
    </row>
    <row r="111" spans="6:6" hidden="1" outlineLevel="1" x14ac:dyDescent="0.25">
      <c r="F111" s="116" t="s">
        <v>46</v>
      </c>
    </row>
    <row r="112" spans="6:6" hidden="1" outlineLevel="1" x14ac:dyDescent="0.25">
      <c r="F112" s="116" t="s">
        <v>47</v>
      </c>
    </row>
    <row r="113" spans="6:6" hidden="1" outlineLevel="1" x14ac:dyDescent="0.25">
      <c r="F113" s="116" t="s">
        <v>48</v>
      </c>
    </row>
    <row r="114" spans="6:6" hidden="1" outlineLevel="1" x14ac:dyDescent="0.25">
      <c r="F114" s="116" t="s">
        <v>49</v>
      </c>
    </row>
    <row r="115" spans="6:6" hidden="1" outlineLevel="1" x14ac:dyDescent="0.25">
      <c r="F115" s="116" t="s">
        <v>50</v>
      </c>
    </row>
    <row r="116" spans="6:6" hidden="1" outlineLevel="1" x14ac:dyDescent="0.25">
      <c r="F116" s="116" t="s">
        <v>51</v>
      </c>
    </row>
    <row r="117" spans="6:6" hidden="1" outlineLevel="1" x14ac:dyDescent="0.25">
      <c r="F117" s="116" t="s">
        <v>52</v>
      </c>
    </row>
    <row r="118" spans="6:6" hidden="1" outlineLevel="1" x14ac:dyDescent="0.25">
      <c r="F118" s="116" t="s">
        <v>53</v>
      </c>
    </row>
    <row r="119" spans="6:6" hidden="1" outlineLevel="1" x14ac:dyDescent="0.25">
      <c r="F119" s="116" t="s">
        <v>54</v>
      </c>
    </row>
    <row r="120" spans="6:6" hidden="1" outlineLevel="1" x14ac:dyDescent="0.25">
      <c r="F120" s="116" t="s">
        <v>55</v>
      </c>
    </row>
    <row r="121" spans="6:6" hidden="1" outlineLevel="1" x14ac:dyDescent="0.25">
      <c r="F121" s="116" t="s">
        <v>56</v>
      </c>
    </row>
    <row r="122" spans="6:6" hidden="1" outlineLevel="1" x14ac:dyDescent="0.25">
      <c r="F122" s="116" t="s">
        <v>57</v>
      </c>
    </row>
    <row r="123" spans="6:6" hidden="1" outlineLevel="1" x14ac:dyDescent="0.25">
      <c r="F123" s="116" t="s">
        <v>58</v>
      </c>
    </row>
    <row r="124" spans="6:6" hidden="1" outlineLevel="1" x14ac:dyDescent="0.25">
      <c r="F124" s="116" t="s">
        <v>59</v>
      </c>
    </row>
    <row r="125" spans="6:6" hidden="1" outlineLevel="1" x14ac:dyDescent="0.25">
      <c r="F125" s="116" t="s">
        <v>60</v>
      </c>
    </row>
    <row r="126" spans="6:6" hidden="1" outlineLevel="1" x14ac:dyDescent="0.25">
      <c r="F126" s="116" t="s">
        <v>61</v>
      </c>
    </row>
    <row r="127" spans="6:6" hidden="1" outlineLevel="1" x14ac:dyDescent="0.25">
      <c r="F127" s="116" t="s">
        <v>62</v>
      </c>
    </row>
    <row r="128" spans="6:6" hidden="1" outlineLevel="1" x14ac:dyDescent="0.25">
      <c r="F128" s="116" t="s">
        <v>63</v>
      </c>
    </row>
    <row r="129" spans="6:6" hidden="1" outlineLevel="1" x14ac:dyDescent="0.25">
      <c r="F129" s="116" t="s">
        <v>64</v>
      </c>
    </row>
    <row r="130" spans="6:6" hidden="1" outlineLevel="1" x14ac:dyDescent="0.25">
      <c r="F130" s="116" t="s">
        <v>65</v>
      </c>
    </row>
    <row r="131" spans="6:6" hidden="1" outlineLevel="1" x14ac:dyDescent="0.25">
      <c r="F131" s="116" t="s">
        <v>66</v>
      </c>
    </row>
    <row r="132" spans="6:6" hidden="1" outlineLevel="1" x14ac:dyDescent="0.25">
      <c r="F132" s="116" t="s">
        <v>67</v>
      </c>
    </row>
    <row r="133" spans="6:6" hidden="1" outlineLevel="1" x14ac:dyDescent="0.25">
      <c r="F133" s="116" t="s">
        <v>68</v>
      </c>
    </row>
    <row r="134" spans="6:6" hidden="1" outlineLevel="1" x14ac:dyDescent="0.25">
      <c r="F134" s="116" t="s">
        <v>69</v>
      </c>
    </row>
    <row r="135" spans="6:6" hidden="1" outlineLevel="1" x14ac:dyDescent="0.25">
      <c r="F135" s="116" t="s">
        <v>70</v>
      </c>
    </row>
    <row r="136" spans="6:6" hidden="1" outlineLevel="1" x14ac:dyDescent="0.25">
      <c r="F136" s="116" t="s">
        <v>71</v>
      </c>
    </row>
    <row r="137" spans="6:6" hidden="1" outlineLevel="1" x14ac:dyDescent="0.25">
      <c r="F137" s="116" t="s">
        <v>72</v>
      </c>
    </row>
    <row r="138" spans="6:6" hidden="1" outlineLevel="1" x14ac:dyDescent="0.25">
      <c r="F138" s="116" t="s">
        <v>73</v>
      </c>
    </row>
    <row r="139" spans="6:6" hidden="1" outlineLevel="1" x14ac:dyDescent="0.25">
      <c r="F139" s="116" t="s">
        <v>74</v>
      </c>
    </row>
    <row r="140" spans="6:6" hidden="1" outlineLevel="1" x14ac:dyDescent="0.25">
      <c r="F140" s="116" t="s">
        <v>75</v>
      </c>
    </row>
    <row r="141" spans="6:6" hidden="1" outlineLevel="1" x14ac:dyDescent="0.25">
      <c r="F141" s="116" t="s">
        <v>76</v>
      </c>
    </row>
    <row r="142" spans="6:6" hidden="1" outlineLevel="1" x14ac:dyDescent="0.25">
      <c r="F142" s="116" t="s">
        <v>77</v>
      </c>
    </row>
    <row r="143" spans="6:6" hidden="1" outlineLevel="1" x14ac:dyDescent="0.25">
      <c r="F143" s="116" t="s">
        <v>78</v>
      </c>
    </row>
    <row r="144" spans="6:6" hidden="1" outlineLevel="1" x14ac:dyDescent="0.25">
      <c r="F144" s="116" t="s">
        <v>79</v>
      </c>
    </row>
    <row r="145" spans="6:6" hidden="1" outlineLevel="1" x14ac:dyDescent="0.25">
      <c r="F145" s="116" t="s">
        <v>80</v>
      </c>
    </row>
    <row r="146" spans="6:6" hidden="1" outlineLevel="1" x14ac:dyDescent="0.25">
      <c r="F146" s="116" t="s">
        <v>81</v>
      </c>
    </row>
    <row r="147" spans="6:6" hidden="1" outlineLevel="1" x14ac:dyDescent="0.25">
      <c r="F147" s="116" t="s">
        <v>82</v>
      </c>
    </row>
    <row r="148" spans="6:6" hidden="1" outlineLevel="1" x14ac:dyDescent="0.25">
      <c r="F148" s="116" t="s">
        <v>83</v>
      </c>
    </row>
    <row r="149" spans="6:6" hidden="1" outlineLevel="1" x14ac:dyDescent="0.25">
      <c r="F149" s="116" t="s">
        <v>84</v>
      </c>
    </row>
    <row r="150" spans="6:6" hidden="1" outlineLevel="1" x14ac:dyDescent="0.25">
      <c r="F150" s="116" t="s">
        <v>85</v>
      </c>
    </row>
    <row r="151" spans="6:6" hidden="1" outlineLevel="1" x14ac:dyDescent="0.25">
      <c r="F151" s="116" t="s">
        <v>86</v>
      </c>
    </row>
    <row r="152" spans="6:6" hidden="1" outlineLevel="1" x14ac:dyDescent="0.25">
      <c r="F152" s="116" t="s">
        <v>87</v>
      </c>
    </row>
    <row r="153" spans="6:6" hidden="1" outlineLevel="1" x14ac:dyDescent="0.25">
      <c r="F153" s="116" t="s">
        <v>88</v>
      </c>
    </row>
    <row r="154" spans="6:6" hidden="1" outlineLevel="1" x14ac:dyDescent="0.25">
      <c r="F154" s="116" t="s">
        <v>89</v>
      </c>
    </row>
    <row r="155" spans="6:6" hidden="1" outlineLevel="1" x14ac:dyDescent="0.25">
      <c r="F155" s="116" t="s">
        <v>90</v>
      </c>
    </row>
    <row r="156" spans="6:6" hidden="1" outlineLevel="1" x14ac:dyDescent="0.25">
      <c r="F156" s="116" t="s">
        <v>91</v>
      </c>
    </row>
    <row r="157" spans="6:6" hidden="1" outlineLevel="1" x14ac:dyDescent="0.25">
      <c r="F157" s="116" t="s">
        <v>92</v>
      </c>
    </row>
    <row r="158" spans="6:6" hidden="1" outlineLevel="1" x14ac:dyDescent="0.25">
      <c r="F158" s="116" t="s">
        <v>93</v>
      </c>
    </row>
    <row r="159" spans="6:6" hidden="1" outlineLevel="1" x14ac:dyDescent="0.25">
      <c r="F159" s="116" t="s">
        <v>94</v>
      </c>
    </row>
    <row r="160" spans="6:6" hidden="1" outlineLevel="1" x14ac:dyDescent="0.25">
      <c r="F160" s="116" t="s">
        <v>95</v>
      </c>
    </row>
    <row r="161" spans="6:6" hidden="1" outlineLevel="1" x14ac:dyDescent="0.25">
      <c r="F161" s="116" t="s">
        <v>96</v>
      </c>
    </row>
    <row r="162" spans="6:6" hidden="1" outlineLevel="1" x14ac:dyDescent="0.25">
      <c r="F162" s="116" t="s">
        <v>97</v>
      </c>
    </row>
    <row r="163" spans="6:6" hidden="1" outlineLevel="1" x14ac:dyDescent="0.25">
      <c r="F163" s="116" t="s">
        <v>98</v>
      </c>
    </row>
    <row r="164" spans="6:6" hidden="1" outlineLevel="1" x14ac:dyDescent="0.25">
      <c r="F164" s="116" t="s">
        <v>99</v>
      </c>
    </row>
    <row r="165" spans="6:6" hidden="1" outlineLevel="1" x14ac:dyDescent="0.25">
      <c r="F165" s="116" t="s">
        <v>100</v>
      </c>
    </row>
    <row r="166" spans="6:6" hidden="1" outlineLevel="1" x14ac:dyDescent="0.25">
      <c r="F166" s="116" t="s">
        <v>101</v>
      </c>
    </row>
    <row r="167" spans="6:6" hidden="1" outlineLevel="1" x14ac:dyDescent="0.25">
      <c r="F167" s="116" t="s">
        <v>102</v>
      </c>
    </row>
    <row r="168" spans="6:6" hidden="1" outlineLevel="1" x14ac:dyDescent="0.25">
      <c r="F168" s="116" t="s">
        <v>103</v>
      </c>
    </row>
    <row r="169" spans="6:6" hidden="1" outlineLevel="1" x14ac:dyDescent="0.25">
      <c r="F169" s="116" t="s">
        <v>104</v>
      </c>
    </row>
    <row r="170" spans="6:6" hidden="1" outlineLevel="1" x14ac:dyDescent="0.25">
      <c r="F170" s="116" t="s">
        <v>105</v>
      </c>
    </row>
    <row r="171" spans="6:6" hidden="1" outlineLevel="1" x14ac:dyDescent="0.25">
      <c r="F171" s="116" t="s">
        <v>106</v>
      </c>
    </row>
    <row r="172" spans="6:6" hidden="1" outlineLevel="1" x14ac:dyDescent="0.25">
      <c r="F172" s="116" t="s">
        <v>107</v>
      </c>
    </row>
    <row r="173" spans="6:6" hidden="1" outlineLevel="1" x14ac:dyDescent="0.25">
      <c r="F173" s="116" t="s">
        <v>108</v>
      </c>
    </row>
    <row r="174" spans="6:6" hidden="1" outlineLevel="1" x14ac:dyDescent="0.25">
      <c r="F174" s="116" t="s">
        <v>109</v>
      </c>
    </row>
    <row r="175" spans="6:6" hidden="1" outlineLevel="1" x14ac:dyDescent="0.25">
      <c r="F175" s="116" t="s">
        <v>110</v>
      </c>
    </row>
    <row r="176" spans="6:6" hidden="1" outlineLevel="1" x14ac:dyDescent="0.25">
      <c r="F176" s="116" t="s">
        <v>111</v>
      </c>
    </row>
    <row r="177" spans="6:6" hidden="1" outlineLevel="1" x14ac:dyDescent="0.25">
      <c r="F177" s="116" t="s">
        <v>112</v>
      </c>
    </row>
    <row r="178" spans="6:6" hidden="1" outlineLevel="1" x14ac:dyDescent="0.25">
      <c r="F178" s="116" t="s">
        <v>113</v>
      </c>
    </row>
    <row r="179" spans="6:6" hidden="1" outlineLevel="1" x14ac:dyDescent="0.25">
      <c r="F179" s="116" t="s">
        <v>114</v>
      </c>
    </row>
    <row r="180" spans="6:6" hidden="1" outlineLevel="1" x14ac:dyDescent="0.25">
      <c r="F180" s="116" t="s">
        <v>115</v>
      </c>
    </row>
    <row r="181" spans="6:6" hidden="1" outlineLevel="1" x14ac:dyDescent="0.25">
      <c r="F181" s="116" t="s">
        <v>116</v>
      </c>
    </row>
    <row r="182" spans="6:6" hidden="1" outlineLevel="1" x14ac:dyDescent="0.25">
      <c r="F182" s="116" t="s">
        <v>117</v>
      </c>
    </row>
    <row r="183" spans="6:6" hidden="1" outlineLevel="1" x14ac:dyDescent="0.25">
      <c r="F183" s="116" t="s">
        <v>118</v>
      </c>
    </row>
    <row r="184" spans="6:6" hidden="1" outlineLevel="1" x14ac:dyDescent="0.25">
      <c r="F184" s="116" t="s">
        <v>119</v>
      </c>
    </row>
    <row r="185" spans="6:6" hidden="1" outlineLevel="1" x14ac:dyDescent="0.25">
      <c r="F185" s="116" t="s">
        <v>120</v>
      </c>
    </row>
    <row r="186" spans="6:6" hidden="1" outlineLevel="1" x14ac:dyDescent="0.25">
      <c r="F186" s="116" t="s">
        <v>121</v>
      </c>
    </row>
    <row r="187" spans="6:6" hidden="1" outlineLevel="1" x14ac:dyDescent="0.25">
      <c r="F187" s="116" t="s">
        <v>122</v>
      </c>
    </row>
    <row r="188" spans="6:6" hidden="1" outlineLevel="1" x14ac:dyDescent="0.25">
      <c r="F188" s="116" t="s">
        <v>123</v>
      </c>
    </row>
    <row r="189" spans="6:6" hidden="1" outlineLevel="1" x14ac:dyDescent="0.25">
      <c r="F189" s="116" t="s">
        <v>124</v>
      </c>
    </row>
    <row r="190" spans="6:6" hidden="1" outlineLevel="1" x14ac:dyDescent="0.25">
      <c r="F190" s="116" t="s">
        <v>125</v>
      </c>
    </row>
    <row r="191" spans="6:6" hidden="1" outlineLevel="1" x14ac:dyDescent="0.25">
      <c r="F191" s="116" t="s">
        <v>126</v>
      </c>
    </row>
    <row r="192" spans="6:6" hidden="1" outlineLevel="1" x14ac:dyDescent="0.25">
      <c r="F192" s="116" t="s">
        <v>127</v>
      </c>
    </row>
    <row r="193" spans="6:6" hidden="1" outlineLevel="1" x14ac:dyDescent="0.25">
      <c r="F193" s="116" t="s">
        <v>128</v>
      </c>
    </row>
    <row r="194" spans="6:6" hidden="1" outlineLevel="1" x14ac:dyDescent="0.25">
      <c r="F194" s="116" t="s">
        <v>129</v>
      </c>
    </row>
    <row r="195" spans="6:6" hidden="1" outlineLevel="1" x14ac:dyDescent="0.25">
      <c r="F195" s="116" t="s">
        <v>130</v>
      </c>
    </row>
    <row r="196" spans="6:6" hidden="1" outlineLevel="1" x14ac:dyDescent="0.25">
      <c r="F196" s="116" t="s">
        <v>131</v>
      </c>
    </row>
    <row r="197" spans="6:6" hidden="1" outlineLevel="1" x14ac:dyDescent="0.25">
      <c r="F197" s="116" t="s">
        <v>132</v>
      </c>
    </row>
    <row r="198" spans="6:6" hidden="1" outlineLevel="1" x14ac:dyDescent="0.25">
      <c r="F198" s="116" t="s">
        <v>133</v>
      </c>
    </row>
    <row r="199" spans="6:6" hidden="1" outlineLevel="1" x14ac:dyDescent="0.25">
      <c r="F199" s="116" t="s">
        <v>134</v>
      </c>
    </row>
    <row r="200" spans="6:6" hidden="1" outlineLevel="1" x14ac:dyDescent="0.25">
      <c r="F200" s="116" t="s">
        <v>135</v>
      </c>
    </row>
    <row r="201" spans="6:6" hidden="1" outlineLevel="1" x14ac:dyDescent="0.25">
      <c r="F201" s="116" t="s">
        <v>136</v>
      </c>
    </row>
    <row r="202" spans="6:6" hidden="1" outlineLevel="1" x14ac:dyDescent="0.25">
      <c r="F202" s="116" t="s">
        <v>137</v>
      </c>
    </row>
    <row r="203" spans="6:6" hidden="1" outlineLevel="1" x14ac:dyDescent="0.25">
      <c r="F203" s="116" t="s">
        <v>138</v>
      </c>
    </row>
    <row r="204" spans="6:6" hidden="1" outlineLevel="1" x14ac:dyDescent="0.25">
      <c r="F204" s="116" t="s">
        <v>139</v>
      </c>
    </row>
    <row r="205" spans="6:6" hidden="1" outlineLevel="1" x14ac:dyDescent="0.25">
      <c r="F205" s="116" t="s">
        <v>140</v>
      </c>
    </row>
    <row r="206" spans="6:6" hidden="1" outlineLevel="1" x14ac:dyDescent="0.25">
      <c r="F206" s="116" t="s">
        <v>141</v>
      </c>
    </row>
    <row r="207" spans="6:6" hidden="1" outlineLevel="1" x14ac:dyDescent="0.25">
      <c r="F207" s="116" t="s">
        <v>142</v>
      </c>
    </row>
    <row r="208" spans="6:6" hidden="1" outlineLevel="1" x14ac:dyDescent="0.25">
      <c r="F208" s="116" t="s">
        <v>143</v>
      </c>
    </row>
    <row r="209" spans="6:6" hidden="1" outlineLevel="1" x14ac:dyDescent="0.25">
      <c r="F209" s="116" t="s">
        <v>144</v>
      </c>
    </row>
    <row r="210" spans="6:6" hidden="1" outlineLevel="1" x14ac:dyDescent="0.25">
      <c r="F210" s="116" t="s">
        <v>145</v>
      </c>
    </row>
    <row r="211" spans="6:6" hidden="1" outlineLevel="1" x14ac:dyDescent="0.25">
      <c r="F211" s="116" t="s">
        <v>146</v>
      </c>
    </row>
    <row r="212" spans="6:6" hidden="1" outlineLevel="1" x14ac:dyDescent="0.25">
      <c r="F212" s="116" t="s">
        <v>147</v>
      </c>
    </row>
    <row r="213" spans="6:6" hidden="1" outlineLevel="1" x14ac:dyDescent="0.25">
      <c r="F213" s="116" t="s">
        <v>148</v>
      </c>
    </row>
    <row r="214" spans="6:6" hidden="1" outlineLevel="1" x14ac:dyDescent="0.25">
      <c r="F214" s="116" t="s">
        <v>149</v>
      </c>
    </row>
    <row r="215" spans="6:6" hidden="1" outlineLevel="1" x14ac:dyDescent="0.25">
      <c r="F215" s="116" t="s">
        <v>150</v>
      </c>
    </row>
    <row r="216" spans="6:6" hidden="1" outlineLevel="1" x14ac:dyDescent="0.25">
      <c r="F216" s="116" t="s">
        <v>151</v>
      </c>
    </row>
    <row r="217" spans="6:6" hidden="1" outlineLevel="1" x14ac:dyDescent="0.25">
      <c r="F217" s="116" t="s">
        <v>152</v>
      </c>
    </row>
    <row r="218" spans="6:6" hidden="1" outlineLevel="1" x14ac:dyDescent="0.25">
      <c r="F218" s="116" t="s">
        <v>153</v>
      </c>
    </row>
    <row r="219" spans="6:6" hidden="1" outlineLevel="1" x14ac:dyDescent="0.25">
      <c r="F219" s="116" t="s">
        <v>154</v>
      </c>
    </row>
    <row r="220" spans="6:6" hidden="1" outlineLevel="1" x14ac:dyDescent="0.25">
      <c r="F220" s="116" t="s">
        <v>155</v>
      </c>
    </row>
    <row r="221" spans="6:6" hidden="1" outlineLevel="1" x14ac:dyDescent="0.25">
      <c r="F221" s="116" t="s">
        <v>156</v>
      </c>
    </row>
    <row r="222" spans="6:6" hidden="1" outlineLevel="1" x14ac:dyDescent="0.25">
      <c r="F222" s="116" t="s">
        <v>157</v>
      </c>
    </row>
    <row r="223" spans="6:6" hidden="1" outlineLevel="1" x14ac:dyDescent="0.25">
      <c r="F223" s="116" t="s">
        <v>158</v>
      </c>
    </row>
    <row r="224" spans="6:6" hidden="1" outlineLevel="1" x14ac:dyDescent="0.25">
      <c r="F224" s="116" t="s">
        <v>159</v>
      </c>
    </row>
    <row r="225" spans="6:6" hidden="1" outlineLevel="1" x14ac:dyDescent="0.25">
      <c r="F225" s="116" t="s">
        <v>160</v>
      </c>
    </row>
    <row r="226" spans="6:6" hidden="1" outlineLevel="1" x14ac:dyDescent="0.25">
      <c r="F226" s="116" t="s">
        <v>161</v>
      </c>
    </row>
    <row r="227" spans="6:6" hidden="1" outlineLevel="1" x14ac:dyDescent="0.25">
      <c r="F227" s="116" t="s">
        <v>162</v>
      </c>
    </row>
    <row r="228" spans="6:6" hidden="1" outlineLevel="1" x14ac:dyDescent="0.25">
      <c r="F228" s="116" t="s">
        <v>163</v>
      </c>
    </row>
    <row r="229" spans="6:6" hidden="1" outlineLevel="1" x14ac:dyDescent="0.25">
      <c r="F229" s="116" t="s">
        <v>164</v>
      </c>
    </row>
    <row r="230" spans="6:6" hidden="1" outlineLevel="1" x14ac:dyDescent="0.25">
      <c r="F230" s="116" t="s">
        <v>165</v>
      </c>
    </row>
    <row r="231" spans="6:6" hidden="1" outlineLevel="1" x14ac:dyDescent="0.25">
      <c r="F231" s="116" t="s">
        <v>166</v>
      </c>
    </row>
    <row r="232" spans="6:6" hidden="1" outlineLevel="1" x14ac:dyDescent="0.25">
      <c r="F232" s="116" t="s">
        <v>167</v>
      </c>
    </row>
    <row r="233" spans="6:6" hidden="1" outlineLevel="1" x14ac:dyDescent="0.25">
      <c r="F233" s="116" t="s">
        <v>168</v>
      </c>
    </row>
    <row r="234" spans="6:6" hidden="1" outlineLevel="1" x14ac:dyDescent="0.25">
      <c r="F234" s="116" t="s">
        <v>169</v>
      </c>
    </row>
    <row r="235" spans="6:6" hidden="1" outlineLevel="1" x14ac:dyDescent="0.25">
      <c r="F235" s="116" t="s">
        <v>170</v>
      </c>
    </row>
    <row r="236" spans="6:6" hidden="1" outlineLevel="1" x14ac:dyDescent="0.25">
      <c r="F236" s="116" t="s">
        <v>171</v>
      </c>
    </row>
    <row r="237" spans="6:6" hidden="1" outlineLevel="1" x14ac:dyDescent="0.25">
      <c r="F237" s="116" t="s">
        <v>172</v>
      </c>
    </row>
    <row r="238" spans="6:6" hidden="1" outlineLevel="1" x14ac:dyDescent="0.25">
      <c r="F238" s="116" t="s">
        <v>173</v>
      </c>
    </row>
    <row r="239" spans="6:6" hidden="1" outlineLevel="1" x14ac:dyDescent="0.25">
      <c r="F239" s="116" t="s">
        <v>174</v>
      </c>
    </row>
    <row r="240" spans="6:6" hidden="1" outlineLevel="1" x14ac:dyDescent="0.25">
      <c r="F240" s="116" t="s">
        <v>175</v>
      </c>
    </row>
    <row r="241" spans="6:6" hidden="1" outlineLevel="1" x14ac:dyDescent="0.25">
      <c r="F241" s="116" t="s">
        <v>176</v>
      </c>
    </row>
    <row r="242" spans="6:6" hidden="1" outlineLevel="1" x14ac:dyDescent="0.25">
      <c r="F242" s="116" t="s">
        <v>177</v>
      </c>
    </row>
    <row r="243" spans="6:6" hidden="1" outlineLevel="1" x14ac:dyDescent="0.25">
      <c r="F243" s="116" t="s">
        <v>178</v>
      </c>
    </row>
    <row r="244" spans="6:6" hidden="1" outlineLevel="1" x14ac:dyDescent="0.25">
      <c r="F244" s="116" t="s">
        <v>179</v>
      </c>
    </row>
    <row r="245" spans="6:6" hidden="1" outlineLevel="1" x14ac:dyDescent="0.25">
      <c r="F245" s="116" t="s">
        <v>180</v>
      </c>
    </row>
    <row r="246" spans="6:6" hidden="1" outlineLevel="1" x14ac:dyDescent="0.25">
      <c r="F246" s="116" t="s">
        <v>181</v>
      </c>
    </row>
    <row r="247" spans="6:6" hidden="1" outlineLevel="1" x14ac:dyDescent="0.25">
      <c r="F247" s="116" t="s">
        <v>182</v>
      </c>
    </row>
    <row r="248" spans="6:6" hidden="1" outlineLevel="1" x14ac:dyDescent="0.25">
      <c r="F248" s="116" t="s">
        <v>183</v>
      </c>
    </row>
    <row r="249" spans="6:6" hidden="1" outlineLevel="1" x14ac:dyDescent="0.25">
      <c r="F249" s="116" t="s">
        <v>184</v>
      </c>
    </row>
    <row r="250" spans="6:6" hidden="1" outlineLevel="1" x14ac:dyDescent="0.25">
      <c r="F250" s="116" t="s">
        <v>185</v>
      </c>
    </row>
    <row r="251" spans="6:6" hidden="1" outlineLevel="1" x14ac:dyDescent="0.25">
      <c r="F251" s="116" t="s">
        <v>186</v>
      </c>
    </row>
    <row r="252" spans="6:6" hidden="1" outlineLevel="1" x14ac:dyDescent="0.25">
      <c r="F252" s="116" t="s">
        <v>187</v>
      </c>
    </row>
    <row r="253" spans="6:6" hidden="1" outlineLevel="1" x14ac:dyDescent="0.25">
      <c r="F253" s="116" t="s">
        <v>188</v>
      </c>
    </row>
    <row r="254" spans="6:6" hidden="1" outlineLevel="1" x14ac:dyDescent="0.25">
      <c r="F254" s="116" t="s">
        <v>189</v>
      </c>
    </row>
    <row r="255" spans="6:6" hidden="1" outlineLevel="1" x14ac:dyDescent="0.25">
      <c r="F255" s="116" t="s">
        <v>190</v>
      </c>
    </row>
    <row r="256" spans="6:6" hidden="1" outlineLevel="1" x14ac:dyDescent="0.25">
      <c r="F256" s="379"/>
    </row>
    <row r="257" spans="6:6" hidden="1" outlineLevel="1" x14ac:dyDescent="0.25"/>
    <row r="258" spans="6:6" hidden="1" outlineLevel="1" x14ac:dyDescent="0.25"/>
    <row r="259" spans="6:6" hidden="1" outlineLevel="1" x14ac:dyDescent="0.25">
      <c r="F259" s="115" t="s">
        <v>313</v>
      </c>
    </row>
    <row r="260" spans="6:6" hidden="1" outlineLevel="1" x14ac:dyDescent="0.25">
      <c r="F260" s="116"/>
    </row>
    <row r="261" spans="6:6" hidden="1" outlineLevel="1" x14ac:dyDescent="0.25">
      <c r="F261" s="116" t="s">
        <v>321</v>
      </c>
    </row>
    <row r="262" spans="6:6" hidden="1" outlineLevel="1" x14ac:dyDescent="0.25">
      <c r="F262" s="116" t="s">
        <v>322</v>
      </c>
    </row>
    <row r="263" spans="6:6" hidden="1" outlineLevel="1" x14ac:dyDescent="0.25">
      <c r="F263" s="116" t="s">
        <v>323</v>
      </c>
    </row>
    <row r="264" spans="6:6" hidden="1" outlineLevel="1" x14ac:dyDescent="0.25">
      <c r="F264" s="116" t="s">
        <v>411</v>
      </c>
    </row>
    <row r="265" spans="6:6" hidden="1" outlineLevel="1" x14ac:dyDescent="0.25">
      <c r="F265" s="116" t="s">
        <v>314</v>
      </c>
    </row>
    <row r="266" spans="6:6" hidden="1" outlineLevel="1" x14ac:dyDescent="0.25">
      <c r="F266" s="116" t="s">
        <v>324</v>
      </c>
    </row>
    <row r="267" spans="6:6" hidden="1" outlineLevel="1" x14ac:dyDescent="0.25">
      <c r="F267" s="116" t="s">
        <v>325</v>
      </c>
    </row>
    <row r="268" spans="6:6" hidden="1" outlineLevel="1" x14ac:dyDescent="0.25">
      <c r="F268" s="116" t="s">
        <v>326</v>
      </c>
    </row>
    <row r="269" spans="6:6" hidden="1" outlineLevel="1" x14ac:dyDescent="0.25">
      <c r="F269" s="116" t="s">
        <v>327</v>
      </c>
    </row>
    <row r="270" spans="6:6" hidden="1" outlineLevel="1" x14ac:dyDescent="0.25">
      <c r="F270" s="116" t="s">
        <v>328</v>
      </c>
    </row>
    <row r="271" spans="6:6" hidden="1" outlineLevel="1" x14ac:dyDescent="0.25"/>
    <row r="272" spans="6:6" hidden="1" outlineLevel="1" x14ac:dyDescent="0.25">
      <c r="F272" s="115" t="s">
        <v>334</v>
      </c>
    </row>
    <row r="273" spans="6:7" hidden="1" outlineLevel="1" x14ac:dyDescent="0.25">
      <c r="F273" s="116"/>
    </row>
    <row r="274" spans="6:7" hidden="1" outlineLevel="1" x14ac:dyDescent="0.25">
      <c r="F274" s="116" t="s">
        <v>331</v>
      </c>
    </row>
    <row r="275" spans="6:7" hidden="1" outlineLevel="1" x14ac:dyDescent="0.25">
      <c r="F275" s="116" t="s">
        <v>332</v>
      </c>
    </row>
    <row r="276" spans="6:7" hidden="1" outlineLevel="1" x14ac:dyDescent="0.25">
      <c r="F276" s="116" t="s">
        <v>333</v>
      </c>
    </row>
    <row r="277" spans="6:7" hidden="1" outlineLevel="1" x14ac:dyDescent="0.25"/>
    <row r="278" spans="6:7" hidden="1" outlineLevel="1" x14ac:dyDescent="0.25">
      <c r="F278" s="115" t="s">
        <v>343</v>
      </c>
    </row>
    <row r="279" spans="6:7" hidden="1" outlineLevel="1" x14ac:dyDescent="0.25">
      <c r="F279" s="116"/>
    </row>
    <row r="280" spans="6:7" hidden="1" outlineLevel="1" x14ac:dyDescent="0.25">
      <c r="F280" s="116" t="s">
        <v>344</v>
      </c>
    </row>
    <row r="281" spans="6:7" hidden="1" outlineLevel="1" x14ac:dyDescent="0.25">
      <c r="F281" s="116" t="s">
        <v>345</v>
      </c>
    </row>
    <row r="282" spans="6:7" hidden="1" outlineLevel="1" x14ac:dyDescent="0.25">
      <c r="F282" s="116" t="s">
        <v>346</v>
      </c>
    </row>
    <row r="283" spans="6:7" hidden="1" outlineLevel="1" x14ac:dyDescent="0.25"/>
    <row r="284" spans="6:7" hidden="1" outlineLevel="1" x14ac:dyDescent="0.25">
      <c r="F284" s="115" t="s">
        <v>218</v>
      </c>
      <c r="G284" s="115" t="s">
        <v>216</v>
      </c>
    </row>
    <row r="285" spans="6:7" hidden="1" outlineLevel="1" x14ac:dyDescent="0.25">
      <c r="F285" s="117">
        <v>0</v>
      </c>
      <c r="G285" s="14">
        <v>0.15</v>
      </c>
    </row>
    <row r="286" spans="6:7" hidden="1" outlineLevel="1" x14ac:dyDescent="0.25">
      <c r="F286" s="117">
        <v>1</v>
      </c>
      <c r="G286" s="14">
        <v>0.2</v>
      </c>
    </row>
    <row r="287" spans="6:7" hidden="1" outlineLevel="1" x14ac:dyDescent="0.25">
      <c r="F287" s="117">
        <v>2</v>
      </c>
      <c r="G287" s="14">
        <v>0.25</v>
      </c>
    </row>
    <row r="288" spans="6:7" collapsed="1" x14ac:dyDescent="0.25"/>
  </sheetData>
  <sheetProtection algorithmName="SHA-512" hashValue="Umfsth0a4ZxP6xLZ1Xg23xck4vGzU7Kzi+TBoOXsjKEmP7bqJo2Q9bnEa8Lbb8CKX1ezFWkD8iV31U8jPSE+2w==" saltValue="2Cd2P0K4oLFEPeJSLz2yOw==" spinCount="100000" sheet="1" objects="1" scenarios="1"/>
  <mergeCells count="44">
    <mergeCell ref="D44:I44"/>
    <mergeCell ref="C3:J3"/>
    <mergeCell ref="C14:J14"/>
    <mergeCell ref="E30:J30"/>
    <mergeCell ref="E16:J16"/>
    <mergeCell ref="E18:J18"/>
    <mergeCell ref="E19:J19"/>
    <mergeCell ref="E20:J20"/>
    <mergeCell ref="E22:J22"/>
    <mergeCell ref="C5:D5"/>
    <mergeCell ref="E5:I5"/>
    <mergeCell ref="E11:J11"/>
    <mergeCell ref="E12:J12"/>
    <mergeCell ref="E7:J7"/>
    <mergeCell ref="D40:J40"/>
    <mergeCell ref="D41:I41"/>
    <mergeCell ref="D45:J45"/>
    <mergeCell ref="C6:D6"/>
    <mergeCell ref="E6:I6"/>
    <mergeCell ref="C7:D7"/>
    <mergeCell ref="C32:J32"/>
    <mergeCell ref="D34:J34"/>
    <mergeCell ref="D35:J35"/>
    <mergeCell ref="D36:J36"/>
    <mergeCell ref="D37:J37"/>
    <mergeCell ref="D38:J38"/>
    <mergeCell ref="C8:D8"/>
    <mergeCell ref="E8:I8"/>
    <mergeCell ref="C9:D9"/>
    <mergeCell ref="E9:I9"/>
    <mergeCell ref="E10:I10"/>
    <mergeCell ref="C10:D10"/>
    <mergeCell ref="D42:I42"/>
    <mergeCell ref="D43:I43"/>
    <mergeCell ref="C11:D11"/>
    <mergeCell ref="D39:J39"/>
    <mergeCell ref="E24:J24"/>
    <mergeCell ref="E27:J27"/>
    <mergeCell ref="E28:J28"/>
    <mergeCell ref="E29:J29"/>
    <mergeCell ref="E26:J26"/>
    <mergeCell ref="E21:J21"/>
    <mergeCell ref="E23:J23"/>
    <mergeCell ref="E25:J25"/>
  </mergeCells>
  <pageMargins left="0.45" right="0.45" top="0.5" bottom="0.5" header="0.3" footer="0.3"/>
  <pageSetup scale="46"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6765C-4C33-47DA-9537-D43DB3EC4C66}">
  <sheetPr>
    <pageSetUpPr fitToPage="1"/>
  </sheetPr>
  <dimension ref="B3:P119"/>
  <sheetViews>
    <sheetView showGridLines="0" showRowColHeaders="0" zoomScaleNormal="100" workbookViewId="0">
      <selection activeCell="H13" sqref="H13"/>
    </sheetView>
  </sheetViews>
  <sheetFormatPr defaultRowHeight="15" x14ac:dyDescent="0.25"/>
  <cols>
    <col min="1" max="2" width="4" customWidth="1"/>
    <col min="3" max="3" width="39" customWidth="1"/>
    <col min="4" max="4" width="38.85546875" customWidth="1"/>
    <col min="5" max="5" width="20.85546875" customWidth="1"/>
    <col min="6" max="6" width="15.42578125" customWidth="1"/>
    <col min="7" max="7" width="30.42578125" customWidth="1"/>
    <col min="8" max="8" width="9.5703125" customWidth="1"/>
    <col min="9" max="9" width="16.42578125" customWidth="1"/>
    <col min="10" max="10" width="4.140625" customWidth="1"/>
    <col min="11" max="11" width="3.5703125" customWidth="1"/>
    <col min="13" max="13" width="5" customWidth="1"/>
    <col min="14" max="14" width="19.85546875" customWidth="1"/>
    <col min="15" max="15" width="16.5703125" customWidth="1"/>
    <col min="16" max="16" width="9.140625" hidden="1" customWidth="1"/>
    <col min="18" max="18" width="12.42578125" customWidth="1"/>
  </cols>
  <sheetData>
    <row r="3" spans="2:16" ht="26.25" x14ac:dyDescent="0.25">
      <c r="J3" s="217" t="s">
        <v>348</v>
      </c>
    </row>
    <row r="4" spans="2:16" ht="18.75" x14ac:dyDescent="0.25">
      <c r="J4" s="218" t="s">
        <v>220</v>
      </c>
    </row>
    <row r="6" spans="2:16" ht="23.25" x14ac:dyDescent="0.35">
      <c r="B6" s="140"/>
      <c r="C6" s="139" t="s">
        <v>412</v>
      </c>
      <c r="D6" s="140"/>
      <c r="E6" s="140"/>
      <c r="F6" s="140"/>
      <c r="G6" s="140"/>
      <c r="H6" s="140"/>
      <c r="I6" s="140"/>
      <c r="J6" s="140"/>
    </row>
    <row r="7" spans="2:16" ht="15.75" thickBot="1" x14ac:dyDescent="0.3"/>
    <row r="8" spans="2:16" ht="45.75" customHeight="1" thickTop="1" x14ac:dyDescent="0.25">
      <c r="B8" s="61"/>
      <c r="C8" s="460" t="s">
        <v>547</v>
      </c>
      <c r="D8" s="460"/>
      <c r="E8" s="460"/>
      <c r="F8" s="460"/>
      <c r="G8" s="460"/>
      <c r="H8" s="460"/>
      <c r="I8" s="308"/>
      <c r="J8" s="46"/>
    </row>
    <row r="9" spans="2:16" x14ac:dyDescent="0.25">
      <c r="B9" s="66"/>
      <c r="C9" s="219" t="s">
        <v>413</v>
      </c>
      <c r="J9" s="48"/>
    </row>
    <row r="10" spans="2:16" ht="30.75" customHeight="1" x14ac:dyDescent="0.25">
      <c r="B10" s="66"/>
      <c r="C10" s="209" t="s">
        <v>363</v>
      </c>
      <c r="D10" s="467"/>
      <c r="E10" s="467"/>
      <c r="F10" s="467"/>
      <c r="J10" s="48"/>
      <c r="N10" s="427" t="s">
        <v>739</v>
      </c>
      <c r="O10" s="321" t="s">
        <v>620</v>
      </c>
      <c r="P10" s="433" t="s">
        <v>747</v>
      </c>
    </row>
    <row r="11" spans="2:16" ht="18.75" x14ac:dyDescent="0.3">
      <c r="B11" s="66"/>
      <c r="C11" s="206" t="s">
        <v>330</v>
      </c>
      <c r="D11" s="463"/>
      <c r="E11" s="463"/>
      <c r="G11" s="206" t="s">
        <v>342</v>
      </c>
      <c r="H11" s="468"/>
      <c r="I11" s="468"/>
      <c r="J11" s="48"/>
      <c r="N11" s="434" t="s">
        <v>724</v>
      </c>
      <c r="O11" s="435" t="str">
        <f t="shared" ref="O11" si="0">IF(P11=1,"Blank","Entered")</f>
        <v>Blank</v>
      </c>
      <c r="P11" s="435">
        <f>IF(ISBLANK(D10),1,0)</f>
        <v>1</v>
      </c>
    </row>
    <row r="12" spans="2:16" ht="18.75" x14ac:dyDescent="0.3">
      <c r="B12" s="66"/>
      <c r="C12" s="206" t="s">
        <v>545</v>
      </c>
      <c r="D12" s="463"/>
      <c r="E12" s="463"/>
      <c r="G12" s="206" t="s">
        <v>488</v>
      </c>
      <c r="H12" s="468"/>
      <c r="I12" s="468"/>
      <c r="J12" s="48"/>
      <c r="N12" s="434" t="s">
        <v>510</v>
      </c>
      <c r="O12" s="435" t="str">
        <f>IF(P12=1,"Blank","Entered")</f>
        <v>Blank</v>
      </c>
      <c r="P12" s="435">
        <f>IF(ISBLANK(D11),1,0)</f>
        <v>1</v>
      </c>
    </row>
    <row r="13" spans="2:16" ht="18.75" customHeight="1" x14ac:dyDescent="0.3">
      <c r="B13" s="66"/>
      <c r="C13" s="206"/>
      <c r="D13" s="206"/>
      <c r="E13" s="206"/>
      <c r="G13" s="206" t="s">
        <v>603</v>
      </c>
      <c r="H13" s="332" t="b">
        <v>0</v>
      </c>
      <c r="J13" s="48"/>
      <c r="L13" s="464"/>
      <c r="M13" s="426"/>
      <c r="N13" s="434" t="s">
        <v>742</v>
      </c>
      <c r="O13" s="435" t="str">
        <f t="shared" ref="O13:O25" si="1">IF(P13=1,"Blank","Entered")</f>
        <v>Blank</v>
      </c>
      <c r="P13" s="435">
        <f>IF(ISBLANK(D12),1,0)</f>
        <v>1</v>
      </c>
    </row>
    <row r="14" spans="2:16" ht="18.75" customHeight="1" x14ac:dyDescent="0.3">
      <c r="B14" s="66"/>
      <c r="C14" s="206" t="s">
        <v>546</v>
      </c>
      <c r="D14" s="263"/>
      <c r="E14" s="206"/>
      <c r="G14" s="206" t="s">
        <v>349</v>
      </c>
      <c r="H14" s="235"/>
      <c r="I14" s="310" t="str">
        <f>IF(H13=TRUE,"Leave Blank"," ")</f>
        <v xml:space="preserve"> </v>
      </c>
      <c r="J14" s="48"/>
      <c r="L14" s="464"/>
      <c r="M14" s="426"/>
      <c r="N14" s="434" t="s">
        <v>334</v>
      </c>
      <c r="O14" s="435" t="str">
        <f t="shared" si="1"/>
        <v>Blank</v>
      </c>
      <c r="P14" s="435">
        <f t="shared" ref="P14:P19" si="2">IF(ISBLANK(D14),1,0)</f>
        <v>1</v>
      </c>
    </row>
    <row r="15" spans="2:16" ht="18.75" x14ac:dyDescent="0.3">
      <c r="B15" s="66"/>
      <c r="C15" s="206" t="s">
        <v>329</v>
      </c>
      <c r="D15" s="264"/>
      <c r="E15" s="89"/>
      <c r="F15" s="89"/>
      <c r="J15" s="48"/>
      <c r="L15" s="464"/>
      <c r="M15" s="426"/>
      <c r="N15" s="434" t="s">
        <v>744</v>
      </c>
      <c r="O15" s="435" t="str">
        <f t="shared" si="1"/>
        <v>Blank</v>
      </c>
      <c r="P15" s="435">
        <f t="shared" si="2"/>
        <v>1</v>
      </c>
    </row>
    <row r="16" spans="2:16" ht="18.75" x14ac:dyDescent="0.3">
      <c r="B16" s="66"/>
      <c r="C16" s="206" t="s">
        <v>335</v>
      </c>
      <c r="D16" s="264"/>
      <c r="E16" s="89"/>
      <c r="F16" s="89"/>
      <c r="G16" s="206" t="s">
        <v>286</v>
      </c>
      <c r="H16" s="463"/>
      <c r="I16" s="463"/>
      <c r="J16" s="48"/>
      <c r="N16" s="434" t="s">
        <v>743</v>
      </c>
      <c r="O16" s="435" t="str">
        <f t="shared" si="1"/>
        <v>Blank</v>
      </c>
      <c r="P16" s="435">
        <f t="shared" si="2"/>
        <v>1</v>
      </c>
    </row>
    <row r="17" spans="2:16" ht="18.75" x14ac:dyDescent="0.3">
      <c r="B17" s="66"/>
      <c r="C17" s="206" t="s">
        <v>337</v>
      </c>
      <c r="D17" s="461"/>
      <c r="E17" s="461"/>
      <c r="F17" s="89"/>
      <c r="G17" s="206" t="s">
        <v>557</v>
      </c>
      <c r="H17" s="471"/>
      <c r="I17" s="471"/>
      <c r="J17" s="48"/>
      <c r="L17" s="464"/>
      <c r="N17" s="434" t="s">
        <v>735</v>
      </c>
      <c r="O17" s="435" t="str">
        <f t="shared" si="1"/>
        <v>Blank</v>
      </c>
      <c r="P17" s="435">
        <f t="shared" si="2"/>
        <v>1</v>
      </c>
    </row>
    <row r="18" spans="2:16" ht="18.75" customHeight="1" x14ac:dyDescent="0.3">
      <c r="B18" s="66"/>
      <c r="C18" s="206" t="s">
        <v>319</v>
      </c>
      <c r="D18" s="236"/>
      <c r="E18" s="69" t="s">
        <v>320</v>
      </c>
      <c r="F18" s="234"/>
      <c r="G18" s="470" t="s">
        <v>748</v>
      </c>
      <c r="H18" s="431" t="b">
        <v>0</v>
      </c>
      <c r="J18" s="48"/>
      <c r="L18" s="464"/>
      <c r="N18" s="434" t="s">
        <v>736</v>
      </c>
      <c r="O18" s="435" t="str">
        <f t="shared" si="1"/>
        <v>Blank</v>
      </c>
      <c r="P18" s="435">
        <f t="shared" si="2"/>
        <v>1</v>
      </c>
    </row>
    <row r="19" spans="2:16" ht="18.75" x14ac:dyDescent="0.3">
      <c r="B19" s="66"/>
      <c r="C19" s="206" t="s">
        <v>336</v>
      </c>
      <c r="D19" s="461"/>
      <c r="E19" s="462"/>
      <c r="F19" s="206"/>
      <c r="G19" s="470"/>
      <c r="J19" s="48"/>
      <c r="L19" s="464"/>
      <c r="N19" s="434" t="s">
        <v>738</v>
      </c>
      <c r="O19" s="435" t="str">
        <f t="shared" si="1"/>
        <v>Blank</v>
      </c>
      <c r="P19" s="435">
        <f t="shared" si="2"/>
        <v>1</v>
      </c>
    </row>
    <row r="20" spans="2:16" ht="18" customHeight="1" x14ac:dyDescent="0.3">
      <c r="B20" s="66"/>
      <c r="F20" s="89"/>
      <c r="G20" s="470"/>
      <c r="J20" s="48"/>
      <c r="N20" s="434" t="s">
        <v>741</v>
      </c>
      <c r="O20" s="435" t="str">
        <f t="shared" si="1"/>
        <v>Blank</v>
      </c>
      <c r="P20" s="435">
        <f>IF(ISBLANK(D25),1,0)</f>
        <v>1</v>
      </c>
    </row>
    <row r="21" spans="2:16" ht="18" customHeight="1" thickBot="1" x14ac:dyDescent="0.3">
      <c r="B21" s="51"/>
      <c r="C21" s="52"/>
      <c r="D21" s="52"/>
      <c r="E21" s="52"/>
      <c r="F21" s="52"/>
      <c r="G21" s="52"/>
      <c r="H21" s="52"/>
      <c r="I21" s="52"/>
      <c r="J21" s="53"/>
      <c r="N21" s="434" t="s">
        <v>514</v>
      </c>
      <c r="O21" s="435" t="str">
        <f t="shared" si="1"/>
        <v>Blank</v>
      </c>
      <c r="P21" s="435">
        <f>IF(ISBLANK(D29),1,0)</f>
        <v>1</v>
      </c>
    </row>
    <row r="22" spans="2:16" ht="18" customHeight="1" thickTop="1" x14ac:dyDescent="0.35">
      <c r="B22" s="61"/>
      <c r="C22" s="215"/>
      <c r="D22" s="45"/>
      <c r="E22" s="45"/>
      <c r="F22" s="45"/>
      <c r="G22" s="45"/>
      <c r="H22" s="45"/>
      <c r="I22" s="45"/>
      <c r="J22" s="46"/>
      <c r="N22" s="434" t="s">
        <v>749</v>
      </c>
      <c r="O22" s="435" t="str">
        <f t="shared" si="1"/>
        <v>Blank</v>
      </c>
      <c r="P22" s="435">
        <f>IF(ISBLANK(H11),1,0)</f>
        <v>1</v>
      </c>
    </row>
    <row r="23" spans="2:16" ht="24" customHeight="1" x14ac:dyDescent="0.35">
      <c r="B23" s="66"/>
      <c r="C23" s="32" t="s">
        <v>709</v>
      </c>
      <c r="D23" s="210"/>
      <c r="J23" s="48"/>
      <c r="N23" s="434" t="s">
        <v>520</v>
      </c>
      <c r="O23" s="435" t="str">
        <f t="shared" si="1"/>
        <v>Blank</v>
      </c>
      <c r="P23" s="435">
        <f>IF(ISBLANK(H16),1,0)</f>
        <v>1</v>
      </c>
    </row>
    <row r="24" spans="2:16" ht="18" customHeight="1" x14ac:dyDescent="0.25">
      <c r="B24" s="66"/>
      <c r="J24" s="48"/>
      <c r="N24" s="434" t="s">
        <v>543</v>
      </c>
      <c r="O24" s="435" t="str">
        <f t="shared" si="1"/>
        <v>Blank</v>
      </c>
      <c r="P24" s="435">
        <f>IF(H18=TRUE,0,IF(ISBLANK(H17),1,0))</f>
        <v>1</v>
      </c>
    </row>
    <row r="25" spans="2:16" ht="23.25" x14ac:dyDescent="0.35">
      <c r="B25" s="66"/>
      <c r="C25" s="34" t="s">
        <v>318</v>
      </c>
      <c r="D25" s="472"/>
      <c r="E25" s="472"/>
      <c r="J25" s="48"/>
      <c r="N25" s="434" t="s">
        <v>218</v>
      </c>
      <c r="O25" s="435" t="str">
        <f t="shared" si="1"/>
        <v>Blank</v>
      </c>
      <c r="P25" s="435">
        <f>IF(H13=FALSE,IF(ISBLANK(Years),1,0),0)</f>
        <v>1</v>
      </c>
    </row>
    <row r="26" spans="2:16" ht="18.75" x14ac:dyDescent="0.3">
      <c r="B26" s="66"/>
      <c r="C26" s="206" t="s">
        <v>707</v>
      </c>
      <c r="D26" s="463"/>
      <c r="E26" s="463"/>
      <c r="F26" s="465" t="s">
        <v>745</v>
      </c>
      <c r="G26" s="465"/>
      <c r="H26" s="431" t="b">
        <v>0</v>
      </c>
      <c r="J26" s="48"/>
    </row>
    <row r="27" spans="2:16" ht="18.75" x14ac:dyDescent="0.3">
      <c r="B27" s="66"/>
      <c r="C27" s="206" t="s">
        <v>708</v>
      </c>
      <c r="D27" s="463"/>
      <c r="E27" s="463"/>
      <c r="F27" s="465"/>
      <c r="G27" s="465"/>
      <c r="J27" s="48"/>
      <c r="P27" s="435">
        <f>SUM(P11:P25)</f>
        <v>15</v>
      </c>
    </row>
    <row r="28" spans="2:16" x14ac:dyDescent="0.25">
      <c r="B28" s="66"/>
      <c r="J28" s="48"/>
    </row>
    <row r="29" spans="2:16" ht="18.75" customHeight="1" x14ac:dyDescent="0.3">
      <c r="B29" s="66"/>
      <c r="C29" s="206" t="s">
        <v>555</v>
      </c>
      <c r="D29" s="466"/>
      <c r="E29" s="469" t="s">
        <v>556</v>
      </c>
      <c r="F29" s="469"/>
      <c r="G29" s="469"/>
      <c r="H29" s="469"/>
      <c r="I29" s="469"/>
      <c r="J29" s="48"/>
    </row>
    <row r="30" spans="2:16" ht="18.75" x14ac:dyDescent="0.3">
      <c r="B30" s="66"/>
      <c r="C30" s="206"/>
      <c r="D30" s="466"/>
      <c r="E30" s="469"/>
      <c r="F30" s="469"/>
      <c r="G30" s="469"/>
      <c r="H30" s="469"/>
      <c r="I30" s="469"/>
      <c r="J30" s="48"/>
    </row>
    <row r="31" spans="2:16" ht="18.75" x14ac:dyDescent="0.3">
      <c r="B31" s="66"/>
      <c r="C31" s="206" t="s">
        <v>491</v>
      </c>
      <c r="D31" s="208">
        <f>_xlfn.XLOOKUP($D$29,Service,Category)</f>
        <v>0</v>
      </c>
      <c r="E31" s="469"/>
      <c r="F31" s="469"/>
      <c r="G31" s="469"/>
      <c r="H31" s="469"/>
      <c r="I31" s="469"/>
      <c r="J31" s="48"/>
    </row>
    <row r="32" spans="2:16" ht="18.75" x14ac:dyDescent="0.3">
      <c r="B32" s="66"/>
      <c r="C32" s="206" t="s">
        <v>487</v>
      </c>
      <c r="D32" s="208">
        <f>_xlfn.XLOOKUP($D$29,Service,Funding)</f>
        <v>0</v>
      </c>
      <c r="J32" s="48"/>
    </row>
    <row r="33" spans="2:10" ht="18.75" x14ac:dyDescent="0.3">
      <c r="B33" s="66"/>
      <c r="C33" s="206" t="s">
        <v>499</v>
      </c>
      <c r="D33" s="208">
        <f>_xlfn.XLOOKUP($D$29,Service,UnitDef)</f>
        <v>0</v>
      </c>
      <c r="F33" s="89"/>
      <c r="J33" s="48"/>
    </row>
    <row r="34" spans="2:10" ht="19.5" thickBot="1" x14ac:dyDescent="0.35">
      <c r="B34" s="51"/>
      <c r="C34" s="52"/>
      <c r="D34" s="52"/>
      <c r="E34" s="52"/>
      <c r="F34" s="216"/>
      <c r="G34" s="52"/>
      <c r="H34" s="52"/>
      <c r="I34" s="52"/>
      <c r="J34" s="53"/>
    </row>
    <row r="35" spans="2:10" ht="19.5" thickTop="1" x14ac:dyDescent="0.3">
      <c r="F35" s="89"/>
    </row>
    <row r="36" spans="2:10" ht="21" x14ac:dyDescent="0.35">
      <c r="C36" s="67" t="s">
        <v>505</v>
      </c>
    </row>
    <row r="37" spans="2:10" ht="26.25" x14ac:dyDescent="0.4">
      <c r="C37" s="233" t="s">
        <v>500</v>
      </c>
    </row>
    <row r="39" spans="2:10" ht="26.25" x14ac:dyDescent="0.4">
      <c r="C39" s="232" t="s">
        <v>550</v>
      </c>
    </row>
    <row r="57" spans="3:6" x14ac:dyDescent="0.25">
      <c r="C57" s="220" t="s">
        <v>481</v>
      </c>
      <c r="D57" s="221" t="s">
        <v>313</v>
      </c>
      <c r="E57" s="221" t="s">
        <v>482</v>
      </c>
      <c r="F57" s="222" t="s">
        <v>486</v>
      </c>
    </row>
    <row r="58" spans="3:6" ht="10.5" customHeight="1" x14ac:dyDescent="0.25">
      <c r="C58" s="237"/>
      <c r="D58" s="238"/>
      <c r="E58" s="238"/>
      <c r="F58" s="239"/>
    </row>
    <row r="59" spans="3:6" x14ac:dyDescent="0.25">
      <c r="C59" s="240" t="s">
        <v>414</v>
      </c>
      <c r="D59" s="241" t="s">
        <v>415</v>
      </c>
      <c r="E59" t="s">
        <v>489</v>
      </c>
      <c r="F59" s="242" t="s">
        <v>483</v>
      </c>
    </row>
    <row r="60" spans="3:6" x14ac:dyDescent="0.25">
      <c r="C60" s="240" t="s">
        <v>416</v>
      </c>
      <c r="D60" s="241" t="s">
        <v>417</v>
      </c>
      <c r="E60" t="s">
        <v>489</v>
      </c>
      <c r="F60" s="242" t="s">
        <v>484</v>
      </c>
    </row>
    <row r="61" spans="3:6" x14ac:dyDescent="0.25">
      <c r="C61" s="240" t="s">
        <v>418</v>
      </c>
      <c r="D61" s="241" t="s">
        <v>417</v>
      </c>
      <c r="E61" t="s">
        <v>489</v>
      </c>
      <c r="F61" s="242" t="s">
        <v>485</v>
      </c>
    </row>
    <row r="62" spans="3:6" x14ac:dyDescent="0.25">
      <c r="C62" s="240" t="s">
        <v>419</v>
      </c>
      <c r="D62" s="241" t="s">
        <v>417</v>
      </c>
      <c r="E62" t="s">
        <v>489</v>
      </c>
      <c r="F62" s="242" t="s">
        <v>484</v>
      </c>
    </row>
    <row r="63" spans="3:6" x14ac:dyDescent="0.25">
      <c r="C63" s="240" t="s">
        <v>420</v>
      </c>
      <c r="D63" s="241" t="s">
        <v>421</v>
      </c>
      <c r="E63" t="s">
        <v>489</v>
      </c>
      <c r="F63" s="242" t="s">
        <v>484</v>
      </c>
    </row>
    <row r="64" spans="3:6" x14ac:dyDescent="0.25">
      <c r="C64" s="240" t="s">
        <v>422</v>
      </c>
      <c r="D64" s="241" t="s">
        <v>423</v>
      </c>
      <c r="E64" t="s">
        <v>490</v>
      </c>
      <c r="F64" s="242" t="s">
        <v>485</v>
      </c>
    </row>
    <row r="65" spans="3:6" x14ac:dyDescent="0.25">
      <c r="C65" s="240" t="s">
        <v>424</v>
      </c>
      <c r="D65" s="241" t="s">
        <v>421</v>
      </c>
      <c r="E65" t="s">
        <v>489</v>
      </c>
      <c r="F65" s="242" t="s">
        <v>484</v>
      </c>
    </row>
    <row r="66" spans="3:6" x14ac:dyDescent="0.25">
      <c r="C66" s="240" t="s">
        <v>425</v>
      </c>
      <c r="D66" s="241" t="s">
        <v>426</v>
      </c>
      <c r="E66" t="s">
        <v>489</v>
      </c>
      <c r="F66" s="242" t="s">
        <v>485</v>
      </c>
    </row>
    <row r="67" spans="3:6" x14ac:dyDescent="0.25">
      <c r="C67" s="240" t="s">
        <v>427</v>
      </c>
      <c r="D67" s="241" t="s">
        <v>428</v>
      </c>
      <c r="E67" t="s">
        <v>489</v>
      </c>
      <c r="F67" s="242" t="s">
        <v>484</v>
      </c>
    </row>
    <row r="68" spans="3:6" x14ac:dyDescent="0.25">
      <c r="C68" s="240" t="s">
        <v>429</v>
      </c>
      <c r="D68" s="241" t="s">
        <v>430</v>
      </c>
      <c r="E68" t="s">
        <v>489</v>
      </c>
      <c r="F68" s="242" t="s">
        <v>492</v>
      </c>
    </row>
    <row r="69" spans="3:6" x14ac:dyDescent="0.25">
      <c r="C69" s="240" t="s">
        <v>431</v>
      </c>
      <c r="D69" s="241" t="s">
        <v>426</v>
      </c>
      <c r="E69" t="s">
        <v>489</v>
      </c>
      <c r="F69" s="242" t="s">
        <v>493</v>
      </c>
    </row>
    <row r="70" spans="3:6" x14ac:dyDescent="0.25">
      <c r="C70" s="240" t="s">
        <v>432</v>
      </c>
      <c r="D70" s="241" t="s">
        <v>426</v>
      </c>
      <c r="E70" t="s">
        <v>489</v>
      </c>
      <c r="F70" s="242" t="s">
        <v>493</v>
      </c>
    </row>
    <row r="71" spans="3:6" x14ac:dyDescent="0.25">
      <c r="C71" s="240" t="s">
        <v>433</v>
      </c>
      <c r="D71" s="241" t="s">
        <v>417</v>
      </c>
      <c r="E71" t="s">
        <v>489</v>
      </c>
      <c r="F71" s="242" t="s">
        <v>484</v>
      </c>
    </row>
    <row r="72" spans="3:6" x14ac:dyDescent="0.25">
      <c r="C72" s="240" t="s">
        <v>434</v>
      </c>
      <c r="D72" s="241" t="s">
        <v>417</v>
      </c>
      <c r="E72" t="s">
        <v>489</v>
      </c>
      <c r="F72" s="242" t="s">
        <v>493</v>
      </c>
    </row>
    <row r="73" spans="3:6" x14ac:dyDescent="0.25">
      <c r="C73" s="240" t="s">
        <v>435</v>
      </c>
      <c r="D73" s="241" t="s">
        <v>423</v>
      </c>
      <c r="E73" t="s">
        <v>490</v>
      </c>
      <c r="F73" s="242" t="s">
        <v>485</v>
      </c>
    </row>
    <row r="74" spans="3:6" x14ac:dyDescent="0.25">
      <c r="C74" s="240" t="s">
        <v>436</v>
      </c>
      <c r="D74" s="241" t="s">
        <v>426</v>
      </c>
      <c r="E74" t="s">
        <v>489</v>
      </c>
      <c r="F74" s="242" t="s">
        <v>485</v>
      </c>
    </row>
    <row r="75" spans="3:6" x14ac:dyDescent="0.25">
      <c r="C75" s="240" t="s">
        <v>437</v>
      </c>
      <c r="D75" s="241" t="s">
        <v>426</v>
      </c>
      <c r="E75" t="s">
        <v>489</v>
      </c>
      <c r="F75" s="242" t="s">
        <v>493</v>
      </c>
    </row>
    <row r="76" spans="3:6" x14ac:dyDescent="0.25">
      <c r="C76" s="240" t="s">
        <v>438</v>
      </c>
      <c r="D76" s="241" t="s">
        <v>426</v>
      </c>
      <c r="E76" t="s">
        <v>489</v>
      </c>
      <c r="F76" s="242" t="s">
        <v>494</v>
      </c>
    </row>
    <row r="77" spans="3:6" x14ac:dyDescent="0.25">
      <c r="C77" s="240" t="s">
        <v>439</v>
      </c>
      <c r="D77" s="241" t="s">
        <v>426</v>
      </c>
      <c r="E77" t="s">
        <v>489</v>
      </c>
      <c r="F77" s="242" t="s">
        <v>495</v>
      </c>
    </row>
    <row r="78" spans="3:6" x14ac:dyDescent="0.25">
      <c r="C78" s="240" t="s">
        <v>440</v>
      </c>
      <c r="D78" s="241" t="s">
        <v>421</v>
      </c>
      <c r="E78" t="s">
        <v>489</v>
      </c>
      <c r="F78" s="242" t="s">
        <v>484</v>
      </c>
    </row>
    <row r="79" spans="3:6" x14ac:dyDescent="0.25">
      <c r="C79" s="240" t="s">
        <v>441</v>
      </c>
      <c r="D79" s="241" t="s">
        <v>423</v>
      </c>
      <c r="E79" t="s">
        <v>490</v>
      </c>
      <c r="F79" s="242" t="s">
        <v>492</v>
      </c>
    </row>
    <row r="80" spans="3:6" x14ac:dyDescent="0.25">
      <c r="C80" s="240" t="s">
        <v>442</v>
      </c>
      <c r="D80" s="241" t="s">
        <v>443</v>
      </c>
      <c r="E80" t="s">
        <v>489</v>
      </c>
      <c r="F80" s="242" t="s">
        <v>484</v>
      </c>
    </row>
    <row r="81" spans="3:6" x14ac:dyDescent="0.25">
      <c r="C81" s="240" t="s">
        <v>444</v>
      </c>
      <c r="D81" s="241" t="s">
        <v>423</v>
      </c>
      <c r="E81" t="s">
        <v>490</v>
      </c>
      <c r="F81" s="242" t="s">
        <v>485</v>
      </c>
    </row>
    <row r="82" spans="3:6" x14ac:dyDescent="0.25">
      <c r="C82" s="240" t="s">
        <v>445</v>
      </c>
      <c r="D82" s="241" t="s">
        <v>443</v>
      </c>
      <c r="E82" t="s">
        <v>489</v>
      </c>
      <c r="F82" s="242" t="s">
        <v>492</v>
      </c>
    </row>
    <row r="83" spans="3:6" x14ac:dyDescent="0.25">
      <c r="C83" s="240" t="s">
        <v>446</v>
      </c>
      <c r="D83" s="241" t="s">
        <v>421</v>
      </c>
      <c r="E83" t="s">
        <v>489</v>
      </c>
      <c r="F83" s="242" t="s">
        <v>484</v>
      </c>
    </row>
    <row r="84" spans="3:6" x14ac:dyDescent="0.25">
      <c r="C84" s="240" t="s">
        <v>447</v>
      </c>
      <c r="D84" s="241" t="s">
        <v>426</v>
      </c>
      <c r="E84" t="s">
        <v>489</v>
      </c>
      <c r="F84" s="242" t="s">
        <v>484</v>
      </c>
    </row>
    <row r="85" spans="3:6" x14ac:dyDescent="0.25">
      <c r="C85" s="240" t="s">
        <v>448</v>
      </c>
      <c r="D85" s="241" t="s">
        <v>426</v>
      </c>
      <c r="E85" t="s">
        <v>489</v>
      </c>
      <c r="F85" s="242" t="s">
        <v>493</v>
      </c>
    </row>
    <row r="86" spans="3:6" x14ac:dyDescent="0.25">
      <c r="C86" s="240" t="s">
        <v>449</v>
      </c>
      <c r="D86" s="241" t="s">
        <v>421</v>
      </c>
      <c r="E86" t="s">
        <v>489</v>
      </c>
      <c r="F86" s="242" t="s">
        <v>484</v>
      </c>
    </row>
    <row r="87" spans="3:6" x14ac:dyDescent="0.25">
      <c r="C87" s="240" t="s">
        <v>450</v>
      </c>
      <c r="D87" s="241" t="s">
        <v>421</v>
      </c>
      <c r="E87" t="s">
        <v>489</v>
      </c>
      <c r="F87" s="242" t="s">
        <v>484</v>
      </c>
    </row>
    <row r="88" spans="3:6" x14ac:dyDescent="0.25">
      <c r="C88" s="240" t="s">
        <v>451</v>
      </c>
      <c r="D88" s="241" t="s">
        <v>426</v>
      </c>
      <c r="E88" t="s">
        <v>489</v>
      </c>
      <c r="F88" s="242" t="s">
        <v>495</v>
      </c>
    </row>
    <row r="89" spans="3:6" x14ac:dyDescent="0.25">
      <c r="C89" s="240" t="s">
        <v>452</v>
      </c>
      <c r="D89" t="s">
        <v>417</v>
      </c>
      <c r="E89" t="s">
        <v>489</v>
      </c>
      <c r="F89" s="242" t="s">
        <v>484</v>
      </c>
    </row>
    <row r="90" spans="3:6" x14ac:dyDescent="0.25">
      <c r="C90" s="82" t="s">
        <v>453</v>
      </c>
      <c r="D90" t="s">
        <v>417</v>
      </c>
      <c r="E90" t="s">
        <v>489</v>
      </c>
      <c r="F90" s="242" t="s">
        <v>493</v>
      </c>
    </row>
    <row r="91" spans="3:6" x14ac:dyDescent="0.25">
      <c r="C91" s="82" t="s">
        <v>454</v>
      </c>
      <c r="D91" t="s">
        <v>417</v>
      </c>
      <c r="E91" t="s">
        <v>489</v>
      </c>
      <c r="F91" s="242" t="s">
        <v>493</v>
      </c>
    </row>
    <row r="92" spans="3:6" x14ac:dyDescent="0.25">
      <c r="C92" s="82" t="s">
        <v>455</v>
      </c>
      <c r="D92" t="s">
        <v>456</v>
      </c>
      <c r="E92" t="s">
        <v>489</v>
      </c>
      <c r="F92" s="242" t="s">
        <v>484</v>
      </c>
    </row>
    <row r="93" spans="3:6" x14ac:dyDescent="0.25">
      <c r="C93" s="82" t="s">
        <v>457</v>
      </c>
      <c r="D93" t="s">
        <v>415</v>
      </c>
      <c r="E93" t="s">
        <v>489</v>
      </c>
      <c r="F93" s="242" t="s">
        <v>483</v>
      </c>
    </row>
    <row r="94" spans="3:6" x14ac:dyDescent="0.25">
      <c r="C94" s="82" t="s">
        <v>458</v>
      </c>
      <c r="D94" t="s">
        <v>459</v>
      </c>
      <c r="E94" t="s">
        <v>489</v>
      </c>
      <c r="F94" s="242" t="s">
        <v>492</v>
      </c>
    </row>
    <row r="95" spans="3:6" x14ac:dyDescent="0.25">
      <c r="C95" s="82" t="s">
        <v>460</v>
      </c>
      <c r="D95" t="s">
        <v>423</v>
      </c>
      <c r="E95" t="s">
        <v>490</v>
      </c>
      <c r="F95" s="242" t="s">
        <v>485</v>
      </c>
    </row>
    <row r="96" spans="3:6" x14ac:dyDescent="0.25">
      <c r="C96" s="82" t="s">
        <v>461</v>
      </c>
      <c r="D96" t="s">
        <v>423</v>
      </c>
      <c r="E96" t="s">
        <v>490</v>
      </c>
      <c r="F96" s="242" t="s">
        <v>484</v>
      </c>
    </row>
    <row r="97" spans="3:6" x14ac:dyDescent="0.25">
      <c r="C97" s="82" t="s">
        <v>570</v>
      </c>
      <c r="D97" t="s">
        <v>423</v>
      </c>
      <c r="E97" t="s">
        <v>490</v>
      </c>
      <c r="F97" s="242" t="s">
        <v>485</v>
      </c>
    </row>
    <row r="98" spans="3:6" x14ac:dyDescent="0.25">
      <c r="C98" s="82" t="s">
        <v>569</v>
      </c>
      <c r="D98" t="s">
        <v>443</v>
      </c>
      <c r="E98" t="s">
        <v>489</v>
      </c>
      <c r="F98" s="242" t="s">
        <v>485</v>
      </c>
    </row>
    <row r="99" spans="3:6" x14ac:dyDescent="0.25">
      <c r="C99" s="82" t="s">
        <v>462</v>
      </c>
      <c r="D99" t="s">
        <v>426</v>
      </c>
      <c r="E99" t="s">
        <v>489</v>
      </c>
      <c r="F99" s="242" t="s">
        <v>484</v>
      </c>
    </row>
    <row r="100" spans="3:6" x14ac:dyDescent="0.25">
      <c r="C100" s="82" t="s">
        <v>463</v>
      </c>
      <c r="D100" t="s">
        <v>459</v>
      </c>
      <c r="E100" t="s">
        <v>489</v>
      </c>
      <c r="F100" s="242" t="s">
        <v>484</v>
      </c>
    </row>
    <row r="101" spans="3:6" x14ac:dyDescent="0.25">
      <c r="C101" s="82" t="s">
        <v>464</v>
      </c>
      <c r="D101" t="s">
        <v>417</v>
      </c>
      <c r="E101" t="s">
        <v>489</v>
      </c>
      <c r="F101" s="242" t="s">
        <v>493</v>
      </c>
    </row>
    <row r="102" spans="3:6" x14ac:dyDescent="0.25">
      <c r="C102" s="82" t="s">
        <v>465</v>
      </c>
      <c r="D102" t="s">
        <v>426</v>
      </c>
      <c r="E102" t="s">
        <v>489</v>
      </c>
      <c r="F102" s="242" t="s">
        <v>484</v>
      </c>
    </row>
    <row r="103" spans="3:6" x14ac:dyDescent="0.25">
      <c r="C103" s="82" t="s">
        <v>466</v>
      </c>
      <c r="D103" t="s">
        <v>421</v>
      </c>
      <c r="E103" t="s">
        <v>489</v>
      </c>
      <c r="F103" s="242" t="s">
        <v>484</v>
      </c>
    </row>
    <row r="104" spans="3:6" x14ac:dyDescent="0.25">
      <c r="C104" s="82" t="s">
        <v>467</v>
      </c>
      <c r="D104" t="s">
        <v>421</v>
      </c>
      <c r="E104" t="s">
        <v>489</v>
      </c>
      <c r="F104" s="242" t="s">
        <v>496</v>
      </c>
    </row>
    <row r="105" spans="3:6" x14ac:dyDescent="0.25">
      <c r="C105" s="82" t="s">
        <v>468</v>
      </c>
      <c r="D105" t="s">
        <v>421</v>
      </c>
      <c r="E105" t="s">
        <v>489</v>
      </c>
      <c r="F105" s="242" t="s">
        <v>493</v>
      </c>
    </row>
    <row r="106" spans="3:6" x14ac:dyDescent="0.25">
      <c r="C106" s="82" t="s">
        <v>469</v>
      </c>
      <c r="D106" t="s">
        <v>423</v>
      </c>
      <c r="E106" t="s">
        <v>490</v>
      </c>
      <c r="F106" s="242" t="s">
        <v>485</v>
      </c>
    </row>
    <row r="107" spans="3:6" x14ac:dyDescent="0.25">
      <c r="C107" s="82" t="s">
        <v>470</v>
      </c>
      <c r="D107" t="s">
        <v>426</v>
      </c>
      <c r="E107" t="s">
        <v>489</v>
      </c>
      <c r="F107" s="242" t="s">
        <v>497</v>
      </c>
    </row>
    <row r="108" spans="3:6" x14ac:dyDescent="0.25">
      <c r="C108" s="82" t="s">
        <v>471</v>
      </c>
      <c r="D108" t="s">
        <v>426</v>
      </c>
      <c r="E108" t="s">
        <v>489</v>
      </c>
      <c r="F108" s="242" t="s">
        <v>484</v>
      </c>
    </row>
    <row r="109" spans="3:6" x14ac:dyDescent="0.25">
      <c r="C109" s="82" t="s">
        <v>472</v>
      </c>
      <c r="D109" t="s">
        <v>426</v>
      </c>
      <c r="E109" t="s">
        <v>489</v>
      </c>
      <c r="F109" s="242" t="s">
        <v>498</v>
      </c>
    </row>
    <row r="110" spans="3:6" x14ac:dyDescent="0.25">
      <c r="C110" s="82" t="s">
        <v>473</v>
      </c>
      <c r="D110" t="s">
        <v>426</v>
      </c>
      <c r="E110" t="s">
        <v>489</v>
      </c>
      <c r="F110" s="242" t="s">
        <v>484</v>
      </c>
    </row>
    <row r="111" spans="3:6" x14ac:dyDescent="0.25">
      <c r="C111" s="82" t="s">
        <v>474</v>
      </c>
      <c r="D111" t="s">
        <v>443</v>
      </c>
      <c r="E111" t="s">
        <v>489</v>
      </c>
      <c r="F111" s="242" t="s">
        <v>484</v>
      </c>
    </row>
    <row r="112" spans="3:6" x14ac:dyDescent="0.25">
      <c r="C112" s="82" t="s">
        <v>475</v>
      </c>
      <c r="D112" t="s">
        <v>443</v>
      </c>
      <c r="E112" t="s">
        <v>489</v>
      </c>
      <c r="F112" s="242" t="s">
        <v>495</v>
      </c>
    </row>
    <row r="113" spans="3:6" x14ac:dyDescent="0.25">
      <c r="C113" s="82" t="s">
        <v>476</v>
      </c>
      <c r="D113" t="s">
        <v>443</v>
      </c>
      <c r="E113" t="s">
        <v>489</v>
      </c>
      <c r="F113" s="242" t="s">
        <v>495</v>
      </c>
    </row>
    <row r="114" spans="3:6" x14ac:dyDescent="0.25">
      <c r="C114" s="82" t="s">
        <v>477</v>
      </c>
      <c r="D114" t="s">
        <v>443</v>
      </c>
      <c r="E114" t="s">
        <v>489</v>
      </c>
      <c r="F114" s="242" t="s">
        <v>484</v>
      </c>
    </row>
    <row r="115" spans="3:6" x14ac:dyDescent="0.25">
      <c r="C115" s="82" t="s">
        <v>478</v>
      </c>
      <c r="D115" t="s">
        <v>426</v>
      </c>
      <c r="E115" t="s">
        <v>489</v>
      </c>
      <c r="F115" s="242" t="s">
        <v>485</v>
      </c>
    </row>
    <row r="116" spans="3:6" x14ac:dyDescent="0.25">
      <c r="C116" s="82" t="s">
        <v>415</v>
      </c>
      <c r="D116" t="s">
        <v>415</v>
      </c>
      <c r="E116" t="s">
        <v>489</v>
      </c>
      <c r="F116" s="242" t="s">
        <v>483</v>
      </c>
    </row>
    <row r="117" spans="3:6" x14ac:dyDescent="0.25">
      <c r="C117" s="82" t="s">
        <v>479</v>
      </c>
      <c r="D117" t="s">
        <v>426</v>
      </c>
      <c r="E117" t="s">
        <v>489</v>
      </c>
      <c r="F117" s="242" t="s">
        <v>484</v>
      </c>
    </row>
    <row r="118" spans="3:6" x14ac:dyDescent="0.25">
      <c r="C118" s="82" t="s">
        <v>480</v>
      </c>
      <c r="D118" t="s">
        <v>426</v>
      </c>
      <c r="E118" t="s">
        <v>489</v>
      </c>
      <c r="F118" s="242" t="s">
        <v>484</v>
      </c>
    </row>
    <row r="119" spans="3:6" ht="10.5" customHeight="1" x14ac:dyDescent="0.25">
      <c r="C119" s="243"/>
      <c r="D119" s="244"/>
      <c r="E119" s="244"/>
      <c r="F119" s="245"/>
    </row>
  </sheetData>
  <sheetProtection algorithmName="SHA-512" hashValue="qD8rEhEr1BZQforqaeGO4YD4F8szi/p5TjrvtD9UEAJNjV89Zw7Bjo3/atOBvatGalkGwZEuxJ4FwD0ALDr4yA==" saltValue="SjPqbf34PGmyP4Bvoy6dVQ==" spinCount="100000" sheet="1" objects="1" scenarios="1"/>
  <mergeCells count="19">
    <mergeCell ref="L13:L15"/>
    <mergeCell ref="F26:G27"/>
    <mergeCell ref="D29:D30"/>
    <mergeCell ref="D10:F10"/>
    <mergeCell ref="H11:I11"/>
    <mergeCell ref="H12:I12"/>
    <mergeCell ref="L17:L19"/>
    <mergeCell ref="E29:I31"/>
    <mergeCell ref="D26:E26"/>
    <mergeCell ref="D27:E27"/>
    <mergeCell ref="G18:G20"/>
    <mergeCell ref="H16:I16"/>
    <mergeCell ref="H17:I17"/>
    <mergeCell ref="D25:E25"/>
    <mergeCell ref="C8:H8"/>
    <mergeCell ref="D17:E17"/>
    <mergeCell ref="D19:E19"/>
    <mergeCell ref="D12:E12"/>
    <mergeCell ref="D11:E11"/>
  </mergeCells>
  <conditionalFormatting sqref="D31:D33">
    <cfRule type="cellIs" dxfId="59" priority="7" operator="equal">
      <formula>0</formula>
    </cfRule>
  </conditionalFormatting>
  <conditionalFormatting sqref="O11:O25">
    <cfRule type="containsText" dxfId="58" priority="5" operator="containsText" text="Entered">
      <formula>NOT(ISERROR(SEARCH("Entered",O11)))</formula>
    </cfRule>
    <cfRule type="containsText" dxfId="57" priority="6" operator="containsText" text="Blank">
      <formula>NOT(ISERROR(SEARCH("Blank",O11)))</formula>
    </cfRule>
  </conditionalFormatting>
  <conditionalFormatting sqref="P11:P25">
    <cfRule type="cellIs" dxfId="56" priority="3" operator="equal">
      <formula>0</formula>
    </cfRule>
    <cfRule type="cellIs" dxfId="55" priority="4" operator="greaterThan">
      <formula>0</formula>
    </cfRule>
  </conditionalFormatting>
  <conditionalFormatting sqref="P27">
    <cfRule type="cellIs" dxfId="54" priority="1" operator="equal">
      <formula>0</formula>
    </cfRule>
    <cfRule type="cellIs" dxfId="53" priority="2" operator="greaterThan">
      <formula>0</formula>
    </cfRule>
  </conditionalFormatting>
  <dataValidations count="4">
    <dataValidation type="list" allowBlank="1" showInputMessage="1" showErrorMessage="1" sqref="D14" xr:uid="{35537735-0A6D-4EB8-AFA7-F9C378DD9258}">
      <formula1>OrgType</formula1>
    </dataValidation>
    <dataValidation type="whole" allowBlank="1" showInputMessage="1" showErrorMessage="1" prompt="Enter a whole number" sqref="H14" xr:uid="{30A59C98-4EB8-4DE8-A7DF-C4A10DB035F5}">
      <formula1>0</formula1>
      <formula2>100</formula2>
    </dataValidation>
    <dataValidation type="list" allowBlank="1" showInputMessage="1" showErrorMessage="1" sqref="D29" xr:uid="{BC9CAA56-4F0F-40D8-BA40-DEFB5C4F8D6C}">
      <formula1>Service</formula1>
    </dataValidation>
    <dataValidation showInputMessage="1" showErrorMessage="1" sqref="I14" xr:uid="{9AC979FD-70E5-40C4-8F09-E3A9EDFCF0FF}"/>
  </dataValidations>
  <hyperlinks>
    <hyperlink ref="C37" r:id="rId1" xr:uid="{00EDD9BD-0E43-4B42-A329-9307C287E3C6}"/>
  </hyperlinks>
  <printOptions horizontalCentered="1"/>
  <pageMargins left="0.45" right="0.45" top="0.25" bottom="0.75" header="0.3" footer="0.3"/>
  <pageSetup scale="61"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B5824-70DA-4D33-9C41-73F91FD82A85}">
  <sheetPr>
    <pageSetUpPr fitToPage="1"/>
  </sheetPr>
  <dimension ref="B2:S123"/>
  <sheetViews>
    <sheetView showGridLines="0" showRowColHeaders="0" zoomScale="130" zoomScaleNormal="130" zoomScaleSheetLayoutView="130" workbookViewId="0">
      <selection activeCell="B111" sqref="B111"/>
    </sheetView>
  </sheetViews>
  <sheetFormatPr defaultRowHeight="15" x14ac:dyDescent="0.25"/>
  <cols>
    <col min="1" max="1" width="2.28515625" customWidth="1"/>
    <col min="2" max="2" width="8.28515625" customWidth="1"/>
    <col min="3" max="3" width="24" customWidth="1"/>
    <col min="4" max="4" width="17.140625" customWidth="1"/>
    <col min="5" max="5" width="14" customWidth="1"/>
    <col min="6" max="6" width="9.7109375" customWidth="1"/>
    <col min="7" max="7" width="23.42578125" customWidth="1"/>
    <col min="8" max="8" width="13.5703125" customWidth="1"/>
    <col min="9" max="9" width="23.5703125" customWidth="1"/>
    <col min="10" max="10" width="20.5703125" customWidth="1"/>
    <col min="11" max="11" width="17.42578125" customWidth="1"/>
    <col min="12" max="12" width="2.85546875" customWidth="1"/>
    <col min="13" max="13" width="2.5703125" customWidth="1"/>
    <col min="14" max="14" width="16.140625" customWidth="1"/>
    <col min="15" max="15" width="4.5703125" hidden="1" customWidth="1"/>
    <col min="16" max="16" width="13.7109375" customWidth="1"/>
  </cols>
  <sheetData>
    <row r="2" spans="2:12" ht="26.25" customHeight="1" x14ac:dyDescent="0.25">
      <c r="D2" s="145" t="s">
        <v>348</v>
      </c>
      <c r="E2" s="146"/>
      <c r="F2" s="146"/>
      <c r="G2" s="146"/>
      <c r="H2" s="146"/>
      <c r="J2" s="261" t="s">
        <v>540</v>
      </c>
      <c r="K2" s="262">
        <f ca="1">TODAY()</f>
        <v>46077</v>
      </c>
    </row>
    <row r="3" spans="2:12" ht="18.75" customHeight="1" x14ac:dyDescent="0.25">
      <c r="D3" s="147" t="s">
        <v>220</v>
      </c>
      <c r="E3" s="146"/>
      <c r="F3" s="146"/>
      <c r="G3" s="146"/>
      <c r="H3" s="146"/>
    </row>
    <row r="4" spans="2:12" ht="15" customHeight="1" x14ac:dyDescent="0.25">
      <c r="D4" s="146"/>
      <c r="E4" s="146"/>
      <c r="F4" s="146"/>
      <c r="G4" s="146"/>
      <c r="H4" s="146"/>
    </row>
    <row r="5" spans="2:12" ht="32.25" customHeight="1" x14ac:dyDescent="0.35">
      <c r="B5" s="148"/>
      <c r="C5" s="149" t="s">
        <v>363</v>
      </c>
      <c r="D5" s="438">
        <f>LOI!D10</f>
        <v>0</v>
      </c>
      <c r="E5" s="438"/>
      <c r="F5" s="438"/>
      <c r="G5" s="438"/>
      <c r="H5" s="150"/>
      <c r="I5" s="151" t="s">
        <v>341</v>
      </c>
      <c r="J5" s="490">
        <f>Budget!I4</f>
        <v>0</v>
      </c>
      <c r="K5" s="491"/>
      <c r="L5" s="152"/>
    </row>
    <row r="6" spans="2:12" ht="10.5" customHeight="1" x14ac:dyDescent="0.35">
      <c r="B6" s="82"/>
      <c r="C6" s="153"/>
      <c r="D6" s="154"/>
      <c r="E6" s="154"/>
      <c r="F6" s="154"/>
      <c r="G6" s="154"/>
      <c r="H6" s="155"/>
      <c r="I6" s="153"/>
      <c r="J6" s="156"/>
      <c r="L6" s="24"/>
    </row>
    <row r="7" spans="2:12" ht="21" x14ac:dyDescent="0.35">
      <c r="B7" s="82"/>
      <c r="C7" s="206" t="s">
        <v>330</v>
      </c>
      <c r="D7" s="214" t="str">
        <f>LOI!D11&amp;", "&amp;LOI!D12</f>
        <v xml:space="preserve">, </v>
      </c>
      <c r="E7" s="214"/>
      <c r="F7" s="214"/>
      <c r="G7" s="214"/>
      <c r="H7" s="155"/>
      <c r="I7" s="206" t="s">
        <v>318</v>
      </c>
      <c r="J7" s="208">
        <f>LOI!D25</f>
        <v>0</v>
      </c>
      <c r="K7" s="89"/>
      <c r="L7" s="26"/>
    </row>
    <row r="8" spans="2:12" ht="18.75" x14ac:dyDescent="0.3">
      <c r="B8" s="82"/>
      <c r="C8" s="206" t="s">
        <v>546</v>
      </c>
      <c r="D8" s="214">
        <f>LOI!D14</f>
        <v>0</v>
      </c>
      <c r="E8" s="214"/>
      <c r="H8" s="82"/>
      <c r="I8" s="206" t="s">
        <v>503</v>
      </c>
      <c r="J8" s="488">
        <f>LOI!D29</f>
        <v>0</v>
      </c>
      <c r="K8" s="488"/>
      <c r="L8" s="26"/>
    </row>
    <row r="9" spans="2:12" ht="18.75" x14ac:dyDescent="0.3">
      <c r="B9" s="82"/>
      <c r="C9" s="206" t="s">
        <v>329</v>
      </c>
      <c r="D9" s="214">
        <f>LOI!D15</f>
        <v>0</v>
      </c>
      <c r="E9" s="214"/>
      <c r="F9" s="89"/>
      <c r="G9" s="89"/>
      <c r="H9" s="224"/>
      <c r="J9" s="488"/>
      <c r="K9" s="488"/>
      <c r="L9" s="26"/>
    </row>
    <row r="10" spans="2:12" ht="18.75" x14ac:dyDescent="0.3">
      <c r="B10" s="82"/>
      <c r="C10" s="206" t="s">
        <v>335</v>
      </c>
      <c r="D10" s="437">
        <f>LOI!D16</f>
        <v>0</v>
      </c>
      <c r="E10" s="437"/>
      <c r="F10" s="89"/>
      <c r="G10" s="89"/>
      <c r="H10" s="224"/>
      <c r="I10" s="206" t="s">
        <v>504</v>
      </c>
      <c r="J10" s="214">
        <f>LOI!D31</f>
        <v>0</v>
      </c>
      <c r="L10" s="26"/>
    </row>
    <row r="11" spans="2:12" ht="18.75" x14ac:dyDescent="0.3">
      <c r="B11" s="82"/>
      <c r="C11" s="206" t="s">
        <v>337</v>
      </c>
      <c r="D11" s="449">
        <f>LOI!D17</f>
        <v>0</v>
      </c>
      <c r="E11" s="450"/>
      <c r="F11" s="89"/>
      <c r="G11" s="89"/>
      <c r="H11" s="224"/>
      <c r="I11" s="206" t="s">
        <v>487</v>
      </c>
      <c r="J11" s="214">
        <f>LOI!D32</f>
        <v>0</v>
      </c>
      <c r="K11" s="89"/>
      <c r="L11" s="26"/>
    </row>
    <row r="12" spans="2:12" ht="18.75" x14ac:dyDescent="0.3">
      <c r="B12" s="82"/>
      <c r="C12" s="206" t="s">
        <v>319</v>
      </c>
      <c r="D12" s="207">
        <f>LOI!D18</f>
        <v>0</v>
      </c>
      <c r="E12" s="69" t="s">
        <v>320</v>
      </c>
      <c r="F12" s="208">
        <f>LOI!F18</f>
        <v>0</v>
      </c>
      <c r="G12" s="89"/>
      <c r="H12" s="224"/>
      <c r="I12" s="206" t="s">
        <v>349</v>
      </c>
      <c r="J12" s="212">
        <f>IF(LOI!H13=TRUE,"New Applicant",Years)</f>
        <v>0</v>
      </c>
      <c r="K12" s="89"/>
      <c r="L12" s="26"/>
    </row>
    <row r="13" spans="2:12" ht="18.75" x14ac:dyDescent="0.3">
      <c r="B13" s="82"/>
      <c r="C13" s="206" t="s">
        <v>336</v>
      </c>
      <c r="D13" s="451">
        <f>LOI!D19</f>
        <v>0</v>
      </c>
      <c r="E13" s="451"/>
      <c r="F13" s="451"/>
      <c r="G13" s="89"/>
      <c r="H13" s="224"/>
      <c r="I13" s="206" t="s">
        <v>299</v>
      </c>
      <c r="J13" s="225">
        <f>Budget!I110</f>
        <v>0</v>
      </c>
      <c r="K13" s="226"/>
      <c r="L13" s="26"/>
    </row>
    <row r="14" spans="2:12" ht="18.75" x14ac:dyDescent="0.3">
      <c r="B14" s="82"/>
      <c r="F14" s="89"/>
      <c r="G14" s="89"/>
      <c r="H14" s="224"/>
      <c r="I14" s="206" t="s">
        <v>399</v>
      </c>
      <c r="J14" s="225">
        <f>Budget!E117</f>
        <v>0</v>
      </c>
      <c r="K14" s="227" t="str">
        <f>IF(J14=0,"Units",LOI!D33&amp;"s")</f>
        <v>Units</v>
      </c>
      <c r="L14" s="26"/>
    </row>
    <row r="15" spans="2:12" ht="18.75" x14ac:dyDescent="0.3">
      <c r="B15" s="82"/>
      <c r="G15" s="89"/>
      <c r="H15" s="224"/>
      <c r="I15" s="229" t="s">
        <v>301</v>
      </c>
      <c r="J15" s="230">
        <f>Budget!E119</f>
        <v>0</v>
      </c>
      <c r="K15" s="231" t="str">
        <f>IF(J15=0,"Per Unit","Per "&amp;LOI!D33)</f>
        <v>Per Unit</v>
      </c>
      <c r="L15" s="26"/>
    </row>
    <row r="16" spans="2:12" ht="8.25" customHeight="1" x14ac:dyDescent="0.25">
      <c r="B16" s="82"/>
      <c r="H16" s="228"/>
      <c r="L16" s="26"/>
    </row>
    <row r="17" spans="2:15" ht="22.5" customHeight="1" x14ac:dyDescent="0.25">
      <c r="B17" s="157" t="s">
        <v>338</v>
      </c>
      <c r="C17" s="223"/>
      <c r="D17" s="158"/>
      <c r="E17" s="158"/>
      <c r="F17" s="158"/>
      <c r="G17" s="158"/>
      <c r="H17" s="158"/>
      <c r="I17" s="158"/>
      <c r="J17" s="158"/>
      <c r="K17" s="158"/>
      <c r="L17" s="159"/>
    </row>
    <row r="18" spans="2:15" ht="22.5" customHeight="1" x14ac:dyDescent="0.25">
      <c r="B18" s="160" t="s">
        <v>350</v>
      </c>
      <c r="C18" s="161" t="s">
        <v>351</v>
      </c>
      <c r="D18" s="162"/>
      <c r="E18" s="162"/>
      <c r="F18" s="162"/>
      <c r="G18" s="162"/>
      <c r="H18" s="162"/>
      <c r="I18" s="162"/>
      <c r="J18" s="162"/>
      <c r="K18" s="162"/>
      <c r="L18" s="163"/>
    </row>
    <row r="19" spans="2:15" ht="101.25" customHeight="1" x14ac:dyDescent="0.25">
      <c r="B19" s="164"/>
      <c r="C19" s="489"/>
      <c r="D19" s="489"/>
      <c r="E19" s="489"/>
      <c r="F19" s="489"/>
      <c r="G19" s="489"/>
      <c r="H19" s="489"/>
      <c r="I19" s="489"/>
      <c r="J19" s="489"/>
      <c r="K19" s="489"/>
      <c r="L19" s="152"/>
      <c r="N19" s="425" t="str">
        <f>IF(O19&gt;0,"Required Field",0)</f>
        <v>Required Field</v>
      </c>
      <c r="O19" s="424">
        <f>IF(ISBLANK(C19),1,0)</f>
        <v>1</v>
      </c>
    </row>
    <row r="20" spans="2:15" ht="22.5" customHeight="1" x14ac:dyDescent="0.25">
      <c r="B20" s="160" t="s">
        <v>352</v>
      </c>
      <c r="C20" s="487" t="s">
        <v>401</v>
      </c>
      <c r="D20" s="487"/>
      <c r="E20" s="487"/>
      <c r="F20" s="487"/>
      <c r="G20" s="487"/>
      <c r="H20" s="487"/>
      <c r="I20" s="487"/>
      <c r="J20" s="487"/>
      <c r="K20" s="487"/>
      <c r="L20" s="163"/>
    </row>
    <row r="21" spans="2:15" ht="174" customHeight="1" x14ac:dyDescent="0.25">
      <c r="B21" s="164"/>
      <c r="C21" s="489"/>
      <c r="D21" s="489"/>
      <c r="E21" s="489"/>
      <c r="F21" s="489"/>
      <c r="G21" s="489"/>
      <c r="H21" s="489"/>
      <c r="I21" s="489"/>
      <c r="J21" s="489"/>
      <c r="K21" s="489"/>
      <c r="L21" s="152"/>
      <c r="N21" s="425" t="str">
        <f>IF(O21&gt;0,"Required Field",0)</f>
        <v>Required Field</v>
      </c>
      <c r="O21" s="424">
        <f>IF(ISBLANK(C21),1,0)</f>
        <v>1</v>
      </c>
    </row>
    <row r="22" spans="2:15" ht="22.5" customHeight="1" x14ac:dyDescent="0.25">
      <c r="B22" s="157" t="s">
        <v>339</v>
      </c>
      <c r="C22" s="223"/>
      <c r="D22" s="158"/>
      <c r="E22" s="158"/>
      <c r="F22" s="158"/>
      <c r="G22" s="158"/>
      <c r="H22" s="158"/>
      <c r="I22" s="158"/>
      <c r="J22" s="158"/>
      <c r="K22" s="158"/>
      <c r="L22" s="159"/>
    </row>
    <row r="23" spans="2:15" ht="22.5" customHeight="1" x14ac:dyDescent="0.25">
      <c r="B23" s="160" t="s">
        <v>350</v>
      </c>
      <c r="C23" s="161" t="s">
        <v>402</v>
      </c>
      <c r="D23" s="162"/>
      <c r="E23" s="162"/>
      <c r="F23" s="162"/>
      <c r="G23" s="162"/>
      <c r="H23" s="162"/>
      <c r="I23" s="162"/>
      <c r="J23" s="162"/>
      <c r="K23" s="162"/>
      <c r="L23" s="163"/>
    </row>
    <row r="24" spans="2:15" ht="173.25" customHeight="1" x14ac:dyDescent="0.25">
      <c r="B24" s="164"/>
      <c r="C24" s="477"/>
      <c r="D24" s="477"/>
      <c r="E24" s="477"/>
      <c r="F24" s="477"/>
      <c r="G24" s="477"/>
      <c r="H24" s="477"/>
      <c r="I24" s="477"/>
      <c r="J24" s="477"/>
      <c r="K24" s="477"/>
      <c r="L24" s="152"/>
      <c r="N24" s="425" t="str">
        <f>IF(O24&gt;0,"Required Field",0)</f>
        <v>Required Field</v>
      </c>
      <c r="O24" s="424">
        <f>IF(ISBLANK(C24),1,0)</f>
        <v>1</v>
      </c>
    </row>
    <row r="25" spans="2:15" ht="22.5" customHeight="1" x14ac:dyDescent="0.25">
      <c r="B25" s="157" t="s">
        <v>340</v>
      </c>
      <c r="C25" s="223"/>
      <c r="D25" s="158"/>
      <c r="E25" s="158"/>
      <c r="F25" s="158"/>
      <c r="G25" s="158"/>
      <c r="H25" s="158"/>
      <c r="I25" s="158"/>
      <c r="J25" s="158"/>
      <c r="K25" s="158"/>
      <c r="L25" s="159"/>
    </row>
    <row r="26" spans="2:15" ht="22.5" customHeight="1" x14ac:dyDescent="0.25">
      <c r="B26" s="160" t="s">
        <v>350</v>
      </c>
      <c r="C26" s="487" t="s">
        <v>403</v>
      </c>
      <c r="D26" s="487"/>
      <c r="E26" s="487"/>
      <c r="F26" s="487"/>
      <c r="G26" s="487"/>
      <c r="H26" s="487"/>
      <c r="I26" s="487"/>
      <c r="J26" s="487"/>
      <c r="K26" s="487"/>
      <c r="L26" s="163"/>
    </row>
    <row r="27" spans="2:15" ht="18.75" x14ac:dyDescent="0.3">
      <c r="B27" s="164"/>
      <c r="C27" s="165"/>
      <c r="D27" s="165" t="s">
        <v>347</v>
      </c>
      <c r="E27" s="166" t="s">
        <v>353</v>
      </c>
      <c r="F27" s="167"/>
      <c r="G27" s="167"/>
      <c r="H27" s="167"/>
      <c r="I27" s="168" t="s">
        <v>354</v>
      </c>
      <c r="J27" s="486"/>
      <c r="K27" s="486"/>
      <c r="L27" s="152"/>
      <c r="N27" s="425" t="str">
        <f>IF(O27&gt;0,"Required Field",0)</f>
        <v>Required Field</v>
      </c>
      <c r="O27" s="424">
        <f>IF(ISBLANK(J27),1,0)</f>
        <v>1</v>
      </c>
    </row>
    <row r="28" spans="2:15" ht="207" customHeight="1" x14ac:dyDescent="0.25">
      <c r="B28" s="164"/>
      <c r="C28" s="477"/>
      <c r="D28" s="477"/>
      <c r="E28" s="477"/>
      <c r="F28" s="477"/>
      <c r="G28" s="477"/>
      <c r="H28" s="477"/>
      <c r="I28" s="477"/>
      <c r="J28" s="477"/>
      <c r="K28" s="477"/>
      <c r="L28" s="152"/>
      <c r="N28" s="425" t="str">
        <f>IF(O28&gt;0,"Required Field",0)</f>
        <v>Required Field</v>
      </c>
      <c r="O28" s="424">
        <f>IF(ISBLANK(C28),1,0)</f>
        <v>1</v>
      </c>
    </row>
    <row r="29" spans="2:15" ht="22.5" customHeight="1" x14ac:dyDescent="0.25">
      <c r="B29" s="160" t="s">
        <v>352</v>
      </c>
      <c r="C29" s="161" t="s">
        <v>404</v>
      </c>
      <c r="D29" s="162"/>
      <c r="E29" s="162"/>
      <c r="F29" s="162"/>
      <c r="G29" s="162"/>
      <c r="H29" s="162"/>
      <c r="I29" s="162"/>
      <c r="J29" s="162"/>
      <c r="K29" s="162"/>
      <c r="L29" s="163"/>
    </row>
    <row r="30" spans="2:15" ht="221.25" customHeight="1" x14ac:dyDescent="0.25">
      <c r="B30" s="164"/>
      <c r="C30" s="477"/>
      <c r="D30" s="477"/>
      <c r="E30" s="477"/>
      <c r="F30" s="477"/>
      <c r="G30" s="477"/>
      <c r="H30" s="477"/>
      <c r="I30" s="477"/>
      <c r="J30" s="477"/>
      <c r="K30" s="477"/>
      <c r="L30" s="152"/>
      <c r="N30" s="425" t="str">
        <f>IF(O30&gt;0,"Required Field",0)</f>
        <v>Required Field</v>
      </c>
      <c r="O30" s="424">
        <f>IF(ISBLANK(C30),1,0)</f>
        <v>1</v>
      </c>
    </row>
    <row r="31" spans="2:15" ht="22.5" customHeight="1" x14ac:dyDescent="0.25">
      <c r="B31" s="157" t="s">
        <v>355</v>
      </c>
      <c r="C31" s="223"/>
      <c r="D31" s="158"/>
      <c r="E31" s="158"/>
      <c r="F31" s="158"/>
      <c r="G31" s="158"/>
      <c r="H31" s="158"/>
      <c r="I31" s="158"/>
      <c r="J31" s="158"/>
      <c r="K31" s="158"/>
      <c r="L31" s="159"/>
    </row>
    <row r="32" spans="2:15" ht="47.25" customHeight="1" x14ac:dyDescent="0.25">
      <c r="B32" s="169" t="s">
        <v>350</v>
      </c>
      <c r="C32" s="473" t="s">
        <v>400</v>
      </c>
      <c r="D32" s="473"/>
      <c r="E32" s="473"/>
      <c r="F32" s="473"/>
      <c r="G32" s="473"/>
      <c r="H32" s="473"/>
      <c r="I32" s="473"/>
      <c r="J32" s="473"/>
      <c r="K32" s="473"/>
      <c r="L32" s="163"/>
    </row>
    <row r="33" spans="2:15" ht="315.75" customHeight="1" x14ac:dyDescent="0.25">
      <c r="B33" s="164"/>
      <c r="C33" s="477"/>
      <c r="D33" s="477"/>
      <c r="E33" s="477"/>
      <c r="F33" s="477"/>
      <c r="G33" s="477"/>
      <c r="H33" s="477"/>
      <c r="I33" s="477"/>
      <c r="J33" s="477"/>
      <c r="K33" s="477"/>
      <c r="L33" s="152"/>
      <c r="N33" s="425" t="str">
        <f>IF(O33&gt;0,"Required Field",0)</f>
        <v>Required Field</v>
      </c>
      <c r="O33" s="424">
        <f>IF(ISBLANK(C33),1,0)</f>
        <v>1</v>
      </c>
    </row>
    <row r="34" spans="2:15" ht="22.5" customHeight="1" x14ac:dyDescent="0.25">
      <c r="B34" s="157" t="s">
        <v>356</v>
      </c>
      <c r="C34" s="223"/>
      <c r="D34" s="158"/>
      <c r="E34" s="158"/>
      <c r="F34" s="158"/>
      <c r="G34" s="158"/>
      <c r="H34" s="158"/>
      <c r="I34" s="158"/>
      <c r="J34" s="158"/>
      <c r="K34" s="158"/>
      <c r="L34" s="159"/>
    </row>
    <row r="35" spans="2:15" ht="47.25" customHeight="1" x14ac:dyDescent="0.25">
      <c r="B35" s="169" t="s">
        <v>350</v>
      </c>
      <c r="C35" s="473" t="s">
        <v>530</v>
      </c>
      <c r="D35" s="473"/>
      <c r="E35" s="473"/>
      <c r="F35" s="473"/>
      <c r="G35" s="473"/>
      <c r="H35" s="473"/>
      <c r="I35" s="473"/>
      <c r="J35" s="473"/>
      <c r="K35" s="473"/>
      <c r="L35" s="163"/>
    </row>
    <row r="36" spans="2:15" ht="75.75" customHeight="1" x14ac:dyDescent="0.25">
      <c r="B36" s="164"/>
      <c r="C36" s="477"/>
      <c r="D36" s="477"/>
      <c r="E36" s="477"/>
      <c r="F36" s="477"/>
      <c r="G36" s="477"/>
      <c r="H36" s="477"/>
      <c r="I36" s="477"/>
      <c r="J36" s="477"/>
      <c r="K36" s="477"/>
      <c r="L36" s="152"/>
      <c r="N36" s="425" t="str">
        <f>IF(O36&gt;0,"Required Field",0)</f>
        <v>Required Field</v>
      </c>
      <c r="O36" s="424">
        <f>IF(ISBLANK(C36),1,0)</f>
        <v>1</v>
      </c>
    </row>
    <row r="37" spans="2:15" ht="22.5" customHeight="1" x14ac:dyDescent="0.25">
      <c r="B37" s="157" t="s">
        <v>357</v>
      </c>
      <c r="C37" s="223"/>
      <c r="D37" s="158"/>
      <c r="E37" s="158"/>
      <c r="F37" s="158"/>
      <c r="G37" s="158"/>
      <c r="H37" s="158"/>
      <c r="I37" s="158"/>
      <c r="J37" s="158"/>
      <c r="K37" s="158"/>
      <c r="L37" s="159"/>
    </row>
    <row r="38" spans="2:15" ht="23.25" customHeight="1" x14ac:dyDescent="0.25">
      <c r="B38" s="169" t="s">
        <v>350</v>
      </c>
      <c r="C38" s="473" t="s">
        <v>755</v>
      </c>
      <c r="D38" s="473"/>
      <c r="E38" s="473"/>
      <c r="F38" s="473"/>
      <c r="G38" s="473"/>
      <c r="H38" s="473"/>
      <c r="I38" s="473"/>
      <c r="J38" s="473"/>
      <c r="K38" s="473"/>
      <c r="L38" s="163"/>
    </row>
    <row r="39" spans="2:15" ht="18.75" customHeight="1" x14ac:dyDescent="0.3">
      <c r="B39" s="22"/>
      <c r="C39" s="170"/>
      <c r="D39" s="23"/>
      <c r="E39" s="23"/>
      <c r="F39" s="171"/>
      <c r="G39" s="171"/>
      <c r="H39" s="171"/>
      <c r="I39" s="23"/>
      <c r="J39" s="23"/>
      <c r="K39" s="23"/>
      <c r="L39" s="24"/>
    </row>
    <row r="40" spans="2:15" ht="18.75" x14ac:dyDescent="0.25">
      <c r="B40" s="82"/>
      <c r="C40" s="172" t="s">
        <v>358</v>
      </c>
      <c r="D40" s="173"/>
      <c r="E40" s="174"/>
      <c r="G40" s="172" t="s">
        <v>362</v>
      </c>
      <c r="H40" s="173"/>
      <c r="J40" s="172" t="s">
        <v>361</v>
      </c>
      <c r="K40" s="173"/>
      <c r="L40" s="26"/>
    </row>
    <row r="41" spans="2:15" ht="18.75" x14ac:dyDescent="0.25">
      <c r="B41" s="82"/>
      <c r="C41" s="175" t="s">
        <v>47</v>
      </c>
      <c r="D41" s="142" t="b">
        <v>0</v>
      </c>
      <c r="G41" s="175" t="s">
        <v>34</v>
      </c>
      <c r="H41" s="142" t="b">
        <v>0</v>
      </c>
      <c r="J41" s="175" t="s">
        <v>24</v>
      </c>
      <c r="K41" s="142" t="b">
        <v>0</v>
      </c>
      <c r="L41" s="26"/>
    </row>
    <row r="42" spans="2:15" ht="18.75" x14ac:dyDescent="0.25">
      <c r="B42" s="82"/>
      <c r="C42" s="176" t="s">
        <v>48</v>
      </c>
      <c r="D42" s="143" t="b">
        <v>0</v>
      </c>
      <c r="G42" s="176" t="s">
        <v>49</v>
      </c>
      <c r="H42" s="143" t="b">
        <v>0</v>
      </c>
      <c r="J42" s="176" t="s">
        <v>45</v>
      </c>
      <c r="K42" s="143" t="b">
        <v>0</v>
      </c>
      <c r="L42" s="26"/>
    </row>
    <row r="43" spans="2:15" ht="18.75" x14ac:dyDescent="0.25">
      <c r="B43" s="82"/>
      <c r="C43" s="176" t="s">
        <v>57</v>
      </c>
      <c r="D43" s="143" t="b">
        <v>0</v>
      </c>
      <c r="G43" s="176" t="s">
        <v>65</v>
      </c>
      <c r="H43" s="143" t="b">
        <v>0</v>
      </c>
      <c r="J43" s="176" t="s">
        <v>51</v>
      </c>
      <c r="K43" s="143" t="b">
        <v>0</v>
      </c>
      <c r="L43" s="26"/>
    </row>
    <row r="44" spans="2:15" ht="18.75" x14ac:dyDescent="0.25">
      <c r="B44" s="82"/>
      <c r="C44" s="176" t="s">
        <v>71</v>
      </c>
      <c r="D44" s="143" t="b">
        <v>0</v>
      </c>
      <c r="G44" s="176" t="s">
        <v>74</v>
      </c>
      <c r="H44" s="143" t="b">
        <v>0</v>
      </c>
      <c r="J44" s="176" t="s">
        <v>53</v>
      </c>
      <c r="K44" s="143" t="b">
        <v>0</v>
      </c>
      <c r="L44" s="26"/>
    </row>
    <row r="45" spans="2:15" ht="18.75" x14ac:dyDescent="0.25">
      <c r="B45" s="82"/>
      <c r="C45" s="176" t="s">
        <v>91</v>
      </c>
      <c r="D45" s="143" t="b">
        <v>0</v>
      </c>
      <c r="G45" s="176" t="s">
        <v>79</v>
      </c>
      <c r="H45" s="143" t="b">
        <v>0</v>
      </c>
      <c r="J45" s="176" t="s">
        <v>84</v>
      </c>
      <c r="K45" s="143" t="b">
        <v>0</v>
      </c>
      <c r="L45" s="26"/>
    </row>
    <row r="46" spans="2:15" ht="18.75" x14ac:dyDescent="0.25">
      <c r="B46" s="82"/>
      <c r="C46" s="176" t="s">
        <v>96</v>
      </c>
      <c r="D46" s="143" t="b">
        <v>0</v>
      </c>
      <c r="G46" s="176" t="s">
        <v>80</v>
      </c>
      <c r="H46" s="143" t="b">
        <v>0</v>
      </c>
      <c r="J46" s="176" t="s">
        <v>92</v>
      </c>
      <c r="K46" s="143" t="b">
        <v>0</v>
      </c>
      <c r="L46" s="26"/>
    </row>
    <row r="47" spans="2:15" ht="18.75" x14ac:dyDescent="0.25">
      <c r="B47" s="82"/>
      <c r="C47" s="176" t="s">
        <v>126</v>
      </c>
      <c r="D47" s="143" t="b">
        <v>0</v>
      </c>
      <c r="G47" s="176" t="s">
        <v>93</v>
      </c>
      <c r="H47" s="143" t="b">
        <v>0</v>
      </c>
      <c r="J47" s="176" t="s">
        <v>99</v>
      </c>
      <c r="K47" s="143" t="b">
        <v>0</v>
      </c>
      <c r="L47" s="26"/>
    </row>
    <row r="48" spans="2:15" ht="18.75" x14ac:dyDescent="0.25">
      <c r="B48" s="82"/>
      <c r="C48" s="176" t="s">
        <v>127</v>
      </c>
      <c r="D48" s="143" t="b">
        <v>0</v>
      </c>
      <c r="G48" s="176" t="s">
        <v>94</v>
      </c>
      <c r="H48" s="143" t="b">
        <v>0</v>
      </c>
      <c r="J48" s="176" t="s">
        <v>144</v>
      </c>
      <c r="K48" s="143" t="b">
        <v>0</v>
      </c>
      <c r="L48" s="26"/>
    </row>
    <row r="49" spans="2:12" ht="18.75" x14ac:dyDescent="0.25">
      <c r="B49" s="82"/>
      <c r="C49" s="177" t="s">
        <v>177</v>
      </c>
      <c r="D49" s="144" t="b">
        <v>0</v>
      </c>
      <c r="G49" s="176" t="s">
        <v>107</v>
      </c>
      <c r="H49" s="143" t="b">
        <v>0</v>
      </c>
      <c r="J49" s="176" t="s">
        <v>181</v>
      </c>
      <c r="K49" s="143" t="b">
        <v>0</v>
      </c>
      <c r="L49" s="26"/>
    </row>
    <row r="50" spans="2:12" ht="18.75" x14ac:dyDescent="0.25">
      <c r="B50" s="82"/>
      <c r="C50" s="178"/>
      <c r="G50" s="176" t="s">
        <v>115</v>
      </c>
      <c r="H50" s="143" t="b">
        <v>0</v>
      </c>
      <c r="J50" s="177" t="s">
        <v>184</v>
      </c>
      <c r="K50" s="144" t="b">
        <v>0</v>
      </c>
      <c r="L50" s="26"/>
    </row>
    <row r="51" spans="2:12" ht="18.75" x14ac:dyDescent="0.25">
      <c r="B51" s="82"/>
      <c r="C51" s="172" t="s">
        <v>360</v>
      </c>
      <c r="D51" s="173"/>
      <c r="G51" s="176" t="s">
        <v>123</v>
      </c>
      <c r="H51" s="143" t="b">
        <v>0</v>
      </c>
      <c r="J51" s="178"/>
      <c r="L51" s="26"/>
    </row>
    <row r="52" spans="2:12" ht="18.75" x14ac:dyDescent="0.25">
      <c r="B52" s="82"/>
      <c r="C52" s="175" t="s">
        <v>40</v>
      </c>
      <c r="D52" s="142" t="b">
        <v>0</v>
      </c>
      <c r="G52" s="176" t="s">
        <v>125</v>
      </c>
      <c r="H52" s="143" t="b">
        <v>0</v>
      </c>
      <c r="J52" s="172" t="s">
        <v>359</v>
      </c>
      <c r="K52" s="173"/>
      <c r="L52" s="26"/>
    </row>
    <row r="53" spans="2:12" ht="18.75" x14ac:dyDescent="0.25">
      <c r="B53" s="82"/>
      <c r="C53" s="176" t="s">
        <v>43</v>
      </c>
      <c r="D53" s="143" t="b">
        <v>0</v>
      </c>
      <c r="G53" s="176" t="s">
        <v>135</v>
      </c>
      <c r="H53" s="143" t="b">
        <v>0</v>
      </c>
      <c r="J53" s="175" t="s">
        <v>54</v>
      </c>
      <c r="K53" s="142" t="b">
        <v>0</v>
      </c>
      <c r="L53" s="26"/>
    </row>
    <row r="54" spans="2:12" ht="18.75" x14ac:dyDescent="0.25">
      <c r="B54" s="82"/>
      <c r="C54" s="176" t="s">
        <v>67</v>
      </c>
      <c r="D54" s="143" t="b">
        <v>0</v>
      </c>
      <c r="G54" s="176" t="s">
        <v>142</v>
      </c>
      <c r="H54" s="143" t="b">
        <v>0</v>
      </c>
      <c r="J54" s="176" t="s">
        <v>59</v>
      </c>
      <c r="K54" s="143" t="b">
        <v>0</v>
      </c>
      <c r="L54" s="26"/>
    </row>
    <row r="55" spans="2:12" ht="18.75" x14ac:dyDescent="0.25">
      <c r="B55" s="82"/>
      <c r="C55" s="176" t="s">
        <v>90</v>
      </c>
      <c r="D55" s="143" t="b">
        <v>0</v>
      </c>
      <c r="G55" s="176" t="s">
        <v>154</v>
      </c>
      <c r="H55" s="143" t="b">
        <v>0</v>
      </c>
      <c r="J55" s="176" t="s">
        <v>61</v>
      </c>
      <c r="K55" s="143" t="b">
        <v>0</v>
      </c>
      <c r="L55" s="26"/>
    </row>
    <row r="56" spans="2:12" ht="18.75" x14ac:dyDescent="0.25">
      <c r="B56" s="82"/>
      <c r="C56" s="176" t="s">
        <v>130</v>
      </c>
      <c r="D56" s="143" t="b">
        <v>0</v>
      </c>
      <c r="G56" s="176" t="s">
        <v>158</v>
      </c>
      <c r="H56" s="143" t="b">
        <v>0</v>
      </c>
      <c r="J56" s="176" t="s">
        <v>62</v>
      </c>
      <c r="K56" s="143" t="b">
        <v>0</v>
      </c>
      <c r="L56" s="26"/>
    </row>
    <row r="57" spans="2:12" ht="18.75" x14ac:dyDescent="0.25">
      <c r="B57" s="82"/>
      <c r="C57" s="176" t="s">
        <v>133</v>
      </c>
      <c r="D57" s="143" t="b">
        <v>0</v>
      </c>
      <c r="G57" s="176" t="s">
        <v>168</v>
      </c>
      <c r="H57" s="143" t="b">
        <v>0</v>
      </c>
      <c r="J57" s="176" t="s">
        <v>82</v>
      </c>
      <c r="K57" s="143" t="b">
        <v>0</v>
      </c>
      <c r="L57" s="26"/>
    </row>
    <row r="58" spans="2:12" ht="18.75" x14ac:dyDescent="0.25">
      <c r="B58" s="82"/>
      <c r="C58" s="176" t="s">
        <v>137</v>
      </c>
      <c r="D58" s="143" t="b">
        <v>0</v>
      </c>
      <c r="G58" s="177" t="s">
        <v>173</v>
      </c>
      <c r="H58" s="144" t="b">
        <v>0</v>
      </c>
      <c r="J58" s="176" t="s">
        <v>103</v>
      </c>
      <c r="K58" s="143" t="b">
        <v>0</v>
      </c>
      <c r="L58" s="26"/>
    </row>
    <row r="59" spans="2:12" ht="18.75" x14ac:dyDescent="0.3">
      <c r="B59" s="82"/>
      <c r="C59" s="176" t="s">
        <v>157</v>
      </c>
      <c r="D59" s="143" t="b">
        <v>0</v>
      </c>
      <c r="F59" s="179"/>
      <c r="G59" s="179"/>
      <c r="H59" s="179"/>
      <c r="J59" s="176" t="s">
        <v>104</v>
      </c>
      <c r="K59" s="143" t="b">
        <v>0</v>
      </c>
      <c r="L59" s="26"/>
    </row>
    <row r="60" spans="2:12" ht="18.75" x14ac:dyDescent="0.25">
      <c r="B60" s="82"/>
      <c r="C60" s="176" t="s">
        <v>162</v>
      </c>
      <c r="D60" s="143" t="b">
        <v>0</v>
      </c>
      <c r="J60" s="177" t="s">
        <v>134</v>
      </c>
      <c r="K60" s="144" t="b">
        <v>0</v>
      </c>
      <c r="L60" s="26"/>
    </row>
    <row r="61" spans="2:12" ht="18.75" x14ac:dyDescent="0.25">
      <c r="B61" s="82"/>
      <c r="C61" s="176" t="s">
        <v>166</v>
      </c>
      <c r="D61" s="143" t="b">
        <v>0</v>
      </c>
      <c r="L61" s="26"/>
    </row>
    <row r="62" spans="2:12" ht="18.75" x14ac:dyDescent="0.25">
      <c r="B62" s="82"/>
      <c r="C62" s="177" t="s">
        <v>190</v>
      </c>
      <c r="D62" s="144" t="b">
        <v>0</v>
      </c>
      <c r="L62" s="26"/>
    </row>
    <row r="63" spans="2:12" ht="24" customHeight="1" x14ac:dyDescent="0.25">
      <c r="B63" s="31"/>
      <c r="C63" s="180"/>
      <c r="D63" s="181"/>
      <c r="E63" s="28"/>
      <c r="F63" s="28"/>
      <c r="G63" s="28"/>
      <c r="H63" s="28"/>
      <c r="I63" s="28"/>
      <c r="J63" s="28"/>
      <c r="K63" s="28"/>
      <c r="L63" s="29"/>
    </row>
    <row r="64" spans="2:12" ht="22.5" customHeight="1" x14ac:dyDescent="0.25">
      <c r="B64" s="157" t="s">
        <v>364</v>
      </c>
      <c r="C64" s="223"/>
      <c r="D64" s="158"/>
      <c r="E64" s="158"/>
      <c r="F64" s="158"/>
      <c r="G64" s="158"/>
      <c r="H64" s="158"/>
      <c r="I64" s="158"/>
      <c r="J64" s="158"/>
      <c r="K64" s="158"/>
      <c r="L64" s="159"/>
    </row>
    <row r="65" spans="2:19" ht="66.75" customHeight="1" x14ac:dyDescent="0.25">
      <c r="B65" s="169" t="s">
        <v>350</v>
      </c>
      <c r="C65" s="473" t="s">
        <v>531</v>
      </c>
      <c r="D65" s="473"/>
      <c r="E65" s="473"/>
      <c r="F65" s="473"/>
      <c r="G65" s="473"/>
      <c r="H65" s="473"/>
      <c r="I65" s="473"/>
      <c r="J65" s="473"/>
      <c r="K65" s="473"/>
      <c r="L65" s="163"/>
    </row>
    <row r="66" spans="2:19" x14ac:dyDescent="0.25">
      <c r="B66" s="22"/>
      <c r="C66" s="23"/>
      <c r="D66" s="23"/>
      <c r="E66" s="23"/>
      <c r="F66" s="23"/>
      <c r="G66" s="23"/>
      <c r="H66" s="23"/>
      <c r="I66" s="23"/>
      <c r="J66" s="23"/>
      <c r="K66" s="23"/>
      <c r="L66" s="24"/>
    </row>
    <row r="67" spans="2:19" ht="18.75" x14ac:dyDescent="0.3">
      <c r="B67" s="82"/>
      <c r="C67" s="182" t="s">
        <v>194</v>
      </c>
      <c r="D67" s="200" t="b">
        <v>0</v>
      </c>
      <c r="E67" s="183" t="s">
        <v>365</v>
      </c>
      <c r="G67" s="184"/>
      <c r="H67" s="185"/>
      <c r="I67" s="185"/>
      <c r="J67" s="185"/>
      <c r="K67" s="185"/>
      <c r="L67" s="186"/>
      <c r="M67" s="185"/>
      <c r="N67" s="185"/>
      <c r="O67" s="185"/>
      <c r="P67" s="185"/>
      <c r="Q67" s="185"/>
      <c r="R67" s="185"/>
      <c r="S67" s="185"/>
    </row>
    <row r="68" spans="2:19" ht="18.75" x14ac:dyDescent="0.3">
      <c r="B68" s="82"/>
      <c r="C68" s="182" t="s">
        <v>195</v>
      </c>
      <c r="D68" s="200" t="b">
        <v>0</v>
      </c>
      <c r="E68" s="183" t="s">
        <v>371</v>
      </c>
      <c r="G68" s="184"/>
      <c r="H68" s="185"/>
      <c r="I68" s="185"/>
      <c r="J68" s="185"/>
      <c r="K68" s="185"/>
      <c r="L68" s="186"/>
      <c r="M68" s="185"/>
      <c r="N68" s="185"/>
      <c r="O68" s="185"/>
      <c r="P68" s="185"/>
      <c r="Q68" s="185"/>
      <c r="R68" s="185"/>
      <c r="S68" s="185"/>
    </row>
    <row r="69" spans="2:19" ht="18.75" x14ac:dyDescent="0.3">
      <c r="B69" s="82"/>
      <c r="C69" s="182" t="s">
        <v>292</v>
      </c>
      <c r="D69" s="200" t="b">
        <v>0</v>
      </c>
      <c r="E69" s="183" t="s">
        <v>370</v>
      </c>
      <c r="F69" s="179"/>
      <c r="G69" s="184"/>
      <c r="H69" s="184"/>
      <c r="I69" s="185"/>
      <c r="J69" s="185"/>
      <c r="K69" s="185"/>
      <c r="L69" s="186"/>
      <c r="M69" s="185"/>
      <c r="N69" s="185"/>
      <c r="O69" s="185"/>
      <c r="P69" s="185"/>
      <c r="Q69" s="185"/>
      <c r="R69" s="185"/>
      <c r="S69" s="185"/>
    </row>
    <row r="70" spans="2:19" ht="18.75" x14ac:dyDescent="0.3">
      <c r="B70" s="82"/>
      <c r="C70" s="182" t="s">
        <v>196</v>
      </c>
      <c r="D70" s="200" t="b">
        <v>0</v>
      </c>
      <c r="E70" s="183" t="s">
        <v>369</v>
      </c>
      <c r="F70" s="179"/>
      <c r="G70" s="184"/>
      <c r="H70" s="184"/>
      <c r="I70" s="185"/>
      <c r="J70" s="185"/>
      <c r="K70" s="185"/>
      <c r="L70" s="186"/>
      <c r="M70" s="185"/>
      <c r="N70" s="185"/>
      <c r="O70" s="185"/>
      <c r="P70" s="185"/>
      <c r="Q70" s="185"/>
      <c r="R70" s="185"/>
      <c r="S70" s="185"/>
    </row>
    <row r="71" spans="2:19" ht="18.75" x14ac:dyDescent="0.3">
      <c r="B71" s="82"/>
      <c r="C71" s="182" t="s">
        <v>197</v>
      </c>
      <c r="D71" s="200" t="b">
        <v>0</v>
      </c>
      <c r="E71" s="183" t="s">
        <v>756</v>
      </c>
      <c r="F71" s="179"/>
      <c r="G71" s="184"/>
      <c r="H71" s="184"/>
      <c r="I71" s="185"/>
      <c r="J71" s="185"/>
      <c r="K71" s="185"/>
      <c r="L71" s="186"/>
      <c r="M71" s="185"/>
      <c r="N71" s="185"/>
      <c r="O71" s="185"/>
      <c r="P71" s="185"/>
      <c r="Q71" s="185"/>
      <c r="R71" s="185"/>
      <c r="S71" s="185"/>
    </row>
    <row r="72" spans="2:19" ht="18.75" x14ac:dyDescent="0.3">
      <c r="B72" s="82"/>
      <c r="C72" s="182" t="s">
        <v>198</v>
      </c>
      <c r="D72" s="200" t="b">
        <v>0</v>
      </c>
      <c r="E72" s="183" t="s">
        <v>372</v>
      </c>
      <c r="F72" s="179"/>
      <c r="G72" s="184"/>
      <c r="H72" s="184"/>
      <c r="I72" s="185"/>
      <c r="J72" s="185"/>
      <c r="K72" s="185"/>
      <c r="L72" s="186"/>
      <c r="M72" s="185"/>
      <c r="N72" s="185"/>
      <c r="O72" s="185"/>
      <c r="P72" s="185"/>
      <c r="Q72" s="185"/>
      <c r="R72" s="185"/>
      <c r="S72" s="185"/>
    </row>
    <row r="73" spans="2:19" ht="18.75" x14ac:dyDescent="0.3">
      <c r="B73" s="82"/>
      <c r="C73" s="182" t="s">
        <v>199</v>
      </c>
      <c r="D73" s="200" t="b">
        <v>0</v>
      </c>
      <c r="E73" s="183" t="s">
        <v>368</v>
      </c>
      <c r="F73" s="179"/>
      <c r="G73" s="184"/>
      <c r="H73" s="184"/>
      <c r="I73" s="185"/>
      <c r="J73" s="185"/>
      <c r="K73" s="185"/>
      <c r="L73" s="186"/>
      <c r="M73" s="185"/>
      <c r="N73" s="185"/>
      <c r="O73" s="185"/>
      <c r="P73" s="185"/>
      <c r="Q73" s="185"/>
      <c r="R73" s="185"/>
      <c r="S73" s="185"/>
    </row>
    <row r="74" spans="2:19" ht="18.75" x14ac:dyDescent="0.3">
      <c r="B74" s="82"/>
      <c r="C74" s="182" t="s">
        <v>293</v>
      </c>
      <c r="D74" s="200" t="b">
        <v>0</v>
      </c>
      <c r="E74" s="183" t="s">
        <v>367</v>
      </c>
      <c r="F74" s="179"/>
      <c r="G74" s="184"/>
      <c r="H74" s="184"/>
      <c r="I74" s="185"/>
      <c r="J74" s="185"/>
      <c r="K74" s="185"/>
      <c r="L74" s="186"/>
      <c r="M74" s="185"/>
      <c r="N74" s="185"/>
      <c r="O74" s="185"/>
      <c r="P74" s="185"/>
      <c r="Q74" s="185"/>
      <c r="R74" s="185"/>
      <c r="S74" s="185"/>
    </row>
    <row r="75" spans="2:19" ht="18.75" x14ac:dyDescent="0.3">
      <c r="B75" s="82"/>
      <c r="C75" s="182" t="s">
        <v>298</v>
      </c>
      <c r="D75" s="200" t="b">
        <v>0</v>
      </c>
      <c r="E75" s="183" t="s">
        <v>366</v>
      </c>
      <c r="F75" s="179"/>
      <c r="G75" s="184"/>
      <c r="H75" s="184"/>
      <c r="I75" s="185"/>
      <c r="J75" s="185"/>
      <c r="K75" s="185"/>
      <c r="L75" s="186"/>
      <c r="M75" s="185"/>
      <c r="N75" s="185"/>
      <c r="O75" s="185"/>
      <c r="P75" s="185"/>
      <c r="Q75" s="185"/>
      <c r="R75" s="185"/>
      <c r="S75" s="185"/>
    </row>
    <row r="76" spans="2:19" ht="36" customHeight="1" x14ac:dyDescent="0.3">
      <c r="B76" s="31"/>
      <c r="C76" s="187"/>
      <c r="D76" s="28"/>
      <c r="E76" s="28"/>
      <c r="F76" s="188"/>
      <c r="G76" s="28"/>
      <c r="H76" s="189"/>
      <c r="I76" s="190"/>
      <c r="J76" s="190"/>
      <c r="K76" s="190"/>
      <c r="L76" s="191"/>
      <c r="M76" s="185"/>
      <c r="N76" s="185"/>
      <c r="O76" s="185"/>
      <c r="P76" s="185"/>
      <c r="Q76" s="185"/>
      <c r="R76" s="185"/>
      <c r="S76" s="185"/>
    </row>
    <row r="77" spans="2:19" ht="42" customHeight="1" x14ac:dyDescent="0.25">
      <c r="B77" s="169" t="s">
        <v>352</v>
      </c>
      <c r="C77" s="473" t="s">
        <v>594</v>
      </c>
      <c r="D77" s="473"/>
      <c r="E77" s="473"/>
      <c r="F77" s="473"/>
      <c r="G77" s="473"/>
      <c r="H77" s="473"/>
      <c r="I77" s="473"/>
      <c r="J77" s="473"/>
      <c r="K77" s="473"/>
      <c r="L77" s="163"/>
    </row>
    <row r="78" spans="2:19" ht="229.5" customHeight="1" x14ac:dyDescent="0.25">
      <c r="B78" s="164"/>
      <c r="C78" s="477"/>
      <c r="D78" s="477"/>
      <c r="E78" s="477"/>
      <c r="F78" s="477"/>
      <c r="G78" s="477"/>
      <c r="H78" s="477"/>
      <c r="I78" s="477"/>
      <c r="J78" s="477"/>
      <c r="K78" s="477"/>
      <c r="L78" s="152"/>
      <c r="N78" s="425" t="str">
        <f>IF(O78&gt;0,"Required Field",0)</f>
        <v>Required Field</v>
      </c>
      <c r="O78" s="424">
        <f>IF(ISBLANK(C78),1,0)</f>
        <v>1</v>
      </c>
    </row>
    <row r="79" spans="2:19" ht="22.5" customHeight="1" x14ac:dyDescent="0.25">
      <c r="B79" s="157" t="s">
        <v>379</v>
      </c>
      <c r="C79" s="223"/>
      <c r="D79" s="158"/>
      <c r="E79" s="158"/>
      <c r="F79" s="158"/>
      <c r="G79" s="158"/>
      <c r="H79" s="158"/>
      <c r="I79" s="158"/>
      <c r="J79" s="158"/>
      <c r="K79" s="158"/>
      <c r="L79" s="159"/>
    </row>
    <row r="80" spans="2:19" ht="8.25" customHeight="1" x14ac:dyDescent="0.3">
      <c r="B80" s="22"/>
      <c r="C80" s="170"/>
      <c r="D80" s="23"/>
      <c r="E80" s="23"/>
      <c r="F80" s="171"/>
      <c r="G80" s="171"/>
      <c r="H80" s="171"/>
      <c r="I80" s="23"/>
      <c r="J80" s="23"/>
      <c r="K80" s="23"/>
      <c r="L80" s="24"/>
    </row>
    <row r="81" spans="2:16" ht="18.75" x14ac:dyDescent="0.25">
      <c r="B81" s="192"/>
      <c r="C81" s="478" t="s">
        <v>389</v>
      </c>
      <c r="D81" s="479"/>
      <c r="E81" s="479"/>
      <c r="F81" s="479"/>
      <c r="G81" s="480"/>
      <c r="H81" s="478" t="s">
        <v>374</v>
      </c>
      <c r="I81" s="479"/>
      <c r="J81" s="479"/>
      <c r="K81" s="480"/>
      <c r="L81" s="186"/>
    </row>
    <row r="82" spans="2:16" ht="72" customHeight="1" x14ac:dyDescent="0.25">
      <c r="B82" s="193" t="s">
        <v>373</v>
      </c>
      <c r="C82" s="474"/>
      <c r="D82" s="475"/>
      <c r="E82" s="475"/>
      <c r="F82" s="475"/>
      <c r="G82" s="476"/>
      <c r="H82" s="474"/>
      <c r="I82" s="475"/>
      <c r="J82" s="475"/>
      <c r="K82" s="476"/>
      <c r="L82" s="186"/>
      <c r="N82" s="425" t="str">
        <f>IF(O82&gt;0,"Required Field",0)</f>
        <v>Required Field</v>
      </c>
      <c r="O82" s="424">
        <f>IF(ISBLANK(C82),1,0)</f>
        <v>1</v>
      </c>
      <c r="P82" s="424"/>
    </row>
    <row r="83" spans="2:16" ht="72" customHeight="1" x14ac:dyDescent="0.25">
      <c r="B83" s="193" t="s">
        <v>376</v>
      </c>
      <c r="C83" s="474"/>
      <c r="D83" s="475"/>
      <c r="E83" s="475"/>
      <c r="F83" s="475"/>
      <c r="G83" s="476"/>
      <c r="H83" s="474"/>
      <c r="I83" s="475"/>
      <c r="J83" s="475"/>
      <c r="K83" s="476"/>
      <c r="L83" s="186"/>
    </row>
    <row r="84" spans="2:16" ht="72" customHeight="1" x14ac:dyDescent="0.25">
      <c r="B84" s="193" t="s">
        <v>375</v>
      </c>
      <c r="C84" s="474"/>
      <c r="D84" s="475"/>
      <c r="E84" s="475"/>
      <c r="F84" s="475"/>
      <c r="G84" s="476"/>
      <c r="H84" s="474"/>
      <c r="I84" s="475"/>
      <c r="J84" s="475"/>
      <c r="K84" s="476"/>
      <c r="L84" s="186"/>
    </row>
    <row r="85" spans="2:16" ht="42.75" customHeight="1" x14ac:dyDescent="0.25">
      <c r="B85" s="194"/>
      <c r="C85" s="195"/>
      <c r="D85" s="195"/>
      <c r="E85" s="195"/>
      <c r="F85" s="195"/>
      <c r="G85" s="195"/>
      <c r="H85" s="195"/>
      <c r="I85" s="195"/>
      <c r="J85" s="195"/>
      <c r="K85" s="195"/>
      <c r="L85" s="191"/>
    </row>
    <row r="86" spans="2:16" ht="22.5" customHeight="1" x14ac:dyDescent="0.25">
      <c r="B86" s="157" t="s">
        <v>377</v>
      </c>
      <c r="C86" s="223"/>
      <c r="D86" s="158"/>
      <c r="E86" s="158"/>
      <c r="F86" s="158"/>
      <c r="G86" s="158"/>
      <c r="H86" s="158"/>
      <c r="I86" s="158"/>
      <c r="J86" s="158"/>
      <c r="K86" s="158"/>
      <c r="L86" s="159"/>
    </row>
    <row r="87" spans="2:16" ht="23.25" customHeight="1" x14ac:dyDescent="0.25">
      <c r="B87" s="169" t="s">
        <v>350</v>
      </c>
      <c r="C87" s="473" t="s">
        <v>405</v>
      </c>
      <c r="D87" s="473"/>
      <c r="E87" s="473"/>
      <c r="F87" s="473"/>
      <c r="G87" s="473"/>
      <c r="H87" s="473"/>
      <c r="I87" s="473"/>
      <c r="J87" s="473"/>
      <c r="K87" s="473"/>
      <c r="L87" s="163"/>
    </row>
    <row r="88" spans="2:16" ht="163.5" customHeight="1" x14ac:dyDescent="0.25">
      <c r="B88" s="164"/>
      <c r="C88" s="477"/>
      <c r="D88" s="477"/>
      <c r="E88" s="477"/>
      <c r="F88" s="477"/>
      <c r="G88" s="477"/>
      <c r="H88" s="477"/>
      <c r="I88" s="477"/>
      <c r="J88" s="477"/>
      <c r="K88" s="477"/>
      <c r="L88" s="152"/>
      <c r="N88" s="425" t="str">
        <f>IF(O88&gt;0,"Required Field",0)</f>
        <v>Required Field</v>
      </c>
      <c r="O88" s="424">
        <f>IF(ISBLANK(C88),1,0)</f>
        <v>1</v>
      </c>
    </row>
    <row r="89" spans="2:16" ht="23.25" customHeight="1" x14ac:dyDescent="0.25">
      <c r="B89" s="169" t="s">
        <v>352</v>
      </c>
      <c r="C89" s="473" t="s">
        <v>406</v>
      </c>
      <c r="D89" s="473"/>
      <c r="E89" s="473"/>
      <c r="F89" s="473"/>
      <c r="G89" s="473"/>
      <c r="H89" s="473"/>
      <c r="I89" s="473"/>
      <c r="J89" s="473"/>
      <c r="K89" s="473"/>
      <c r="L89" s="163"/>
    </row>
    <row r="90" spans="2:16" ht="165.75" customHeight="1" x14ac:dyDescent="0.25">
      <c r="B90" s="164"/>
      <c r="C90" s="477"/>
      <c r="D90" s="477"/>
      <c r="E90" s="477"/>
      <c r="F90" s="477"/>
      <c r="G90" s="477"/>
      <c r="H90" s="477"/>
      <c r="I90" s="477"/>
      <c r="J90" s="477"/>
      <c r="K90" s="477"/>
      <c r="L90" s="152"/>
      <c r="N90" s="425" t="str">
        <f>IF(O90&gt;0,"Required Field",0)</f>
        <v>Required Field</v>
      </c>
      <c r="O90" s="424">
        <f>IF(ISBLANK(C90),1,0)</f>
        <v>1</v>
      </c>
    </row>
    <row r="91" spans="2:16" ht="23.25" customHeight="1" x14ac:dyDescent="0.25">
      <c r="B91" s="169" t="s">
        <v>378</v>
      </c>
      <c r="C91" s="473" t="s">
        <v>407</v>
      </c>
      <c r="D91" s="473"/>
      <c r="E91" s="473"/>
      <c r="F91" s="473"/>
      <c r="G91" s="473"/>
      <c r="H91" s="473"/>
      <c r="I91" s="473"/>
      <c r="J91" s="473"/>
      <c r="K91" s="473"/>
      <c r="L91" s="163"/>
    </row>
    <row r="92" spans="2:16" ht="173.25" customHeight="1" x14ac:dyDescent="0.25">
      <c r="B92" s="164"/>
      <c r="C92" s="477"/>
      <c r="D92" s="477"/>
      <c r="E92" s="477"/>
      <c r="F92" s="477"/>
      <c r="G92" s="477"/>
      <c r="H92" s="477"/>
      <c r="I92" s="477"/>
      <c r="J92" s="477"/>
      <c r="K92" s="477"/>
      <c r="L92" s="152"/>
      <c r="N92" s="425" t="str">
        <f>IF(O92&gt;0,"Required Field",0)</f>
        <v>Required Field</v>
      </c>
      <c r="O92" s="424">
        <f>IF(ISBLANK(C92),1,0)</f>
        <v>1</v>
      </c>
    </row>
    <row r="93" spans="2:16" ht="22.5" customHeight="1" x14ac:dyDescent="0.25">
      <c r="B93" s="157" t="s">
        <v>381</v>
      </c>
      <c r="C93" s="223"/>
      <c r="D93" s="158"/>
      <c r="E93" s="158"/>
      <c r="F93" s="158"/>
      <c r="G93" s="158"/>
      <c r="H93" s="158"/>
      <c r="I93" s="158"/>
      <c r="J93" s="158"/>
      <c r="K93" s="158"/>
      <c r="L93" s="159"/>
    </row>
    <row r="94" spans="2:16" ht="62.25" customHeight="1" x14ac:dyDescent="0.25">
      <c r="B94" s="169" t="s">
        <v>350</v>
      </c>
      <c r="C94" s="473" t="s">
        <v>534</v>
      </c>
      <c r="D94" s="473"/>
      <c r="E94" s="473"/>
      <c r="F94" s="473"/>
      <c r="G94" s="473"/>
      <c r="H94" s="473"/>
      <c r="I94" s="473"/>
      <c r="J94" s="473"/>
      <c r="K94" s="473"/>
      <c r="L94" s="163"/>
    </row>
    <row r="95" spans="2:16" ht="105.75" customHeight="1" x14ac:dyDescent="0.25">
      <c r="B95" s="164"/>
      <c r="C95" s="477"/>
      <c r="D95" s="477"/>
      <c r="E95" s="477"/>
      <c r="F95" s="477"/>
      <c r="G95" s="477"/>
      <c r="H95" s="477"/>
      <c r="I95" s="477"/>
      <c r="J95" s="477"/>
      <c r="K95" s="477"/>
      <c r="L95" s="152"/>
      <c r="N95" s="425" t="str">
        <f>IF(O95&gt;0,"Required Field",0)</f>
        <v>Required Field</v>
      </c>
      <c r="O95" s="424">
        <f>IF(ISBLANK(C95),1,0)</f>
        <v>1</v>
      </c>
    </row>
    <row r="96" spans="2:16" ht="51" customHeight="1" x14ac:dyDescent="0.25">
      <c r="B96" s="169" t="s">
        <v>352</v>
      </c>
      <c r="C96" s="473" t="s">
        <v>595</v>
      </c>
      <c r="D96" s="473"/>
      <c r="E96" s="473"/>
      <c r="F96" s="473"/>
      <c r="G96" s="473"/>
      <c r="H96" s="473"/>
      <c r="I96" s="473"/>
      <c r="J96" s="473"/>
      <c r="K96" s="473"/>
      <c r="L96" s="163"/>
    </row>
    <row r="97" spans="2:15" ht="114" customHeight="1" x14ac:dyDescent="0.25">
      <c r="B97" s="164"/>
      <c r="C97" s="477"/>
      <c r="D97" s="477"/>
      <c r="E97" s="477"/>
      <c r="F97" s="477"/>
      <c r="G97" s="477"/>
      <c r="H97" s="477"/>
      <c r="I97" s="477"/>
      <c r="J97" s="477"/>
      <c r="K97" s="477"/>
      <c r="L97" s="152"/>
      <c r="N97" s="425" t="str">
        <f>IF(O97&gt;0,"Required Field",0)</f>
        <v>Required Field</v>
      </c>
      <c r="O97" s="424">
        <f>IF(ISBLANK(C97),1,0)</f>
        <v>1</v>
      </c>
    </row>
    <row r="98" spans="2:15" ht="37.5" customHeight="1" x14ac:dyDescent="0.25">
      <c r="B98" s="169" t="s">
        <v>378</v>
      </c>
      <c r="C98" s="473" t="s">
        <v>535</v>
      </c>
      <c r="D98" s="473"/>
      <c r="E98" s="473"/>
      <c r="F98" s="473"/>
      <c r="G98" s="473"/>
      <c r="H98" s="473"/>
      <c r="I98" s="473"/>
      <c r="J98" s="473"/>
      <c r="K98" s="473"/>
      <c r="L98" s="152"/>
    </row>
    <row r="99" spans="2:15" ht="142.5" customHeight="1" x14ac:dyDescent="0.25">
      <c r="B99" s="164"/>
      <c r="C99" s="477"/>
      <c r="D99" s="477"/>
      <c r="E99" s="477"/>
      <c r="F99" s="477"/>
      <c r="G99" s="477"/>
      <c r="H99" s="477"/>
      <c r="I99" s="477"/>
      <c r="J99" s="477"/>
      <c r="K99" s="477"/>
      <c r="L99" s="152"/>
      <c r="N99" s="425"/>
      <c r="O99" s="424"/>
    </row>
    <row r="100" spans="2:15" ht="22.5" customHeight="1" x14ac:dyDescent="0.25">
      <c r="B100" s="157" t="s">
        <v>380</v>
      </c>
      <c r="C100" s="223"/>
      <c r="D100" s="158"/>
      <c r="E100" s="158"/>
      <c r="F100" s="158"/>
      <c r="G100" s="158"/>
      <c r="H100" s="158"/>
      <c r="I100" s="158"/>
      <c r="J100" s="158"/>
      <c r="K100" s="158"/>
      <c r="L100" s="159"/>
    </row>
    <row r="101" spans="2:15" ht="39" customHeight="1" x14ac:dyDescent="0.25">
      <c r="B101" s="175" t="s">
        <v>350</v>
      </c>
      <c r="C101" s="481" t="s">
        <v>388</v>
      </c>
      <c r="D101" s="481"/>
      <c r="E101" s="481"/>
      <c r="F101" s="481"/>
      <c r="G101" s="481"/>
      <c r="H101" s="481"/>
      <c r="I101" s="481"/>
      <c r="J101" s="481"/>
      <c r="K101" s="481"/>
      <c r="L101" s="196"/>
    </row>
    <row r="102" spans="2:15" ht="18.75" customHeight="1" x14ac:dyDescent="0.25">
      <c r="B102" s="176"/>
      <c r="C102" s="482" t="s">
        <v>382</v>
      </c>
      <c r="D102" s="482"/>
      <c r="E102" s="482"/>
      <c r="F102" s="482"/>
      <c r="G102" s="485" t="s">
        <v>384</v>
      </c>
      <c r="H102" s="485"/>
      <c r="I102" s="485" t="s">
        <v>387</v>
      </c>
      <c r="J102" s="485"/>
      <c r="K102" s="485"/>
      <c r="L102" s="197"/>
    </row>
    <row r="103" spans="2:15" ht="24" customHeight="1" x14ac:dyDescent="0.25">
      <c r="B103" s="177"/>
      <c r="C103" s="483" t="s">
        <v>383</v>
      </c>
      <c r="D103" s="483"/>
      <c r="E103" s="483"/>
      <c r="F103" s="483"/>
      <c r="G103" s="484" t="s">
        <v>385</v>
      </c>
      <c r="H103" s="484"/>
      <c r="I103" s="485" t="s">
        <v>386</v>
      </c>
      <c r="J103" s="485"/>
      <c r="K103" s="198"/>
      <c r="L103" s="199"/>
    </row>
    <row r="104" spans="2:15" ht="250.5" customHeight="1" x14ac:dyDescent="0.25">
      <c r="B104" s="164"/>
      <c r="C104" s="477"/>
      <c r="D104" s="477"/>
      <c r="E104" s="477"/>
      <c r="F104" s="477"/>
      <c r="G104" s="477"/>
      <c r="H104" s="477"/>
      <c r="I104" s="477"/>
      <c r="J104" s="477"/>
      <c r="K104" s="477"/>
      <c r="L104" s="152"/>
      <c r="N104" s="425" t="str">
        <f>IF(O104&gt;0,"Required Field",0)</f>
        <v>Required Field</v>
      </c>
      <c r="O104" s="424">
        <f>IF(ISBLANK(C104),1,0)</f>
        <v>1</v>
      </c>
    </row>
    <row r="105" spans="2:15" ht="22.5" customHeight="1" x14ac:dyDescent="0.25">
      <c r="B105" s="157" t="s">
        <v>398</v>
      </c>
      <c r="C105" s="223"/>
      <c r="D105" s="158"/>
      <c r="E105" s="158"/>
      <c r="F105" s="158"/>
      <c r="G105" s="158"/>
      <c r="H105" s="158"/>
      <c r="I105" s="158"/>
      <c r="J105" s="158"/>
      <c r="K105" s="158"/>
      <c r="L105" s="159"/>
    </row>
    <row r="106" spans="2:15" ht="22.5" customHeight="1" x14ac:dyDescent="0.25">
      <c r="B106" s="175" t="s">
        <v>350</v>
      </c>
      <c r="C106" s="481" t="s">
        <v>408</v>
      </c>
      <c r="D106" s="481"/>
      <c r="E106" s="481"/>
      <c r="F106" s="481"/>
      <c r="G106" s="481"/>
      <c r="H106" s="481"/>
      <c r="I106" s="481"/>
      <c r="J106" s="481"/>
      <c r="K106" s="481"/>
      <c r="L106" s="196"/>
    </row>
    <row r="107" spans="2:15" ht="216.75" customHeight="1" x14ac:dyDescent="0.25">
      <c r="B107" s="164"/>
      <c r="C107" s="477"/>
      <c r="D107" s="477"/>
      <c r="E107" s="477"/>
      <c r="F107" s="477"/>
      <c r="G107" s="477"/>
      <c r="H107" s="477"/>
      <c r="I107" s="477"/>
      <c r="J107" s="477"/>
      <c r="K107" s="477"/>
      <c r="L107" s="152"/>
      <c r="N107" s="425" t="str">
        <f>IF(LOI!$H$13=TRUE,"Not Applicable",IF(O107&gt;0,"Required Field",0))</f>
        <v>Required Field</v>
      </c>
      <c r="O107" s="424">
        <f>IF(LOI!$H$13=TRUE,0,IF(ISBLANK(C107),1,0))</f>
        <v>1</v>
      </c>
    </row>
    <row r="108" spans="2:15" ht="22.5" customHeight="1" x14ac:dyDescent="0.25">
      <c r="B108" s="175" t="s">
        <v>352</v>
      </c>
      <c r="C108" s="481" t="s">
        <v>409</v>
      </c>
      <c r="D108" s="481"/>
      <c r="E108" s="481"/>
      <c r="F108" s="481"/>
      <c r="G108" s="481"/>
      <c r="H108" s="481"/>
      <c r="I108" s="481"/>
      <c r="J108" s="481"/>
      <c r="K108" s="481"/>
      <c r="L108" s="196"/>
    </row>
    <row r="109" spans="2:15" ht="210" customHeight="1" x14ac:dyDescent="0.25">
      <c r="B109" s="164"/>
      <c r="C109" s="477"/>
      <c r="D109" s="477"/>
      <c r="E109" s="477"/>
      <c r="F109" s="477"/>
      <c r="G109" s="477"/>
      <c r="H109" s="477"/>
      <c r="I109" s="477"/>
      <c r="J109" s="477"/>
      <c r="K109" s="477"/>
      <c r="L109" s="152"/>
      <c r="N109" s="425" t="str">
        <f>IF(LOI!$H$13=TRUE,"Not Applicable",IF(O109&gt;0,"Required Field",0))</f>
        <v>Required Field</v>
      </c>
      <c r="O109" s="424">
        <f>IF(LOI!$H$13=TRUE,0,IF(ISBLANK(C109),1,0))</f>
        <v>1</v>
      </c>
    </row>
    <row r="110" spans="2:15" ht="22.5" customHeight="1" x14ac:dyDescent="0.25">
      <c r="B110" s="175" t="s">
        <v>378</v>
      </c>
      <c r="C110" s="481" t="s">
        <v>391</v>
      </c>
      <c r="D110" s="481"/>
      <c r="E110" s="481"/>
      <c r="F110" s="481"/>
      <c r="G110" s="481"/>
      <c r="H110" s="481"/>
      <c r="I110" s="481"/>
      <c r="J110" s="481"/>
      <c r="K110" s="481"/>
      <c r="L110" s="196"/>
    </row>
    <row r="111" spans="2:15" ht="153.75" customHeight="1" x14ac:dyDescent="0.25">
      <c r="B111" s="164"/>
      <c r="C111" s="477"/>
      <c r="D111" s="477"/>
      <c r="E111" s="477"/>
      <c r="F111" s="477"/>
      <c r="G111" s="477"/>
      <c r="H111" s="477"/>
      <c r="I111" s="477"/>
      <c r="J111" s="477"/>
      <c r="K111" s="477"/>
      <c r="L111" s="152"/>
      <c r="N111" s="425" t="str">
        <f>IF(LOI!$H$13=TRUE,"Not Applicable",IF(O111&gt;0,"Required Field",0))</f>
        <v>Required Field</v>
      </c>
      <c r="O111" s="424">
        <f>IF(LOI!$H$13=TRUE,0,IF(ISBLANK(C111),1,0))</f>
        <v>1</v>
      </c>
    </row>
    <row r="112" spans="2:15" ht="22.5" customHeight="1" x14ac:dyDescent="0.25">
      <c r="B112" s="157" t="s">
        <v>390</v>
      </c>
      <c r="C112" s="223"/>
      <c r="D112" s="158"/>
      <c r="E112" s="158"/>
      <c r="F112" s="158"/>
      <c r="G112" s="158"/>
      <c r="H112" s="158"/>
      <c r="I112" s="158"/>
      <c r="J112" s="158"/>
      <c r="K112" s="158"/>
      <c r="L112" s="159"/>
    </row>
    <row r="113" spans="2:15" ht="39" customHeight="1" x14ac:dyDescent="0.25">
      <c r="B113" s="175" t="s">
        <v>350</v>
      </c>
      <c r="C113" s="481" t="s">
        <v>596</v>
      </c>
      <c r="D113" s="481"/>
      <c r="E113" s="481"/>
      <c r="F113" s="481"/>
      <c r="G113" s="481"/>
      <c r="H113" s="481"/>
      <c r="I113" s="481"/>
      <c r="J113" s="481"/>
      <c r="K113" s="481"/>
      <c r="L113" s="196"/>
    </row>
    <row r="114" spans="2:15" ht="119.25" customHeight="1" x14ac:dyDescent="0.25">
      <c r="B114" s="164"/>
      <c r="C114" s="477"/>
      <c r="D114" s="477"/>
      <c r="E114" s="477"/>
      <c r="F114" s="477"/>
      <c r="G114" s="477"/>
      <c r="H114" s="477"/>
      <c r="I114" s="477"/>
      <c r="J114" s="477"/>
      <c r="K114" s="477"/>
      <c r="L114" s="152"/>
      <c r="N114" s="425" t="str">
        <f>IF(O114&gt;0,"Required Field",0)</f>
        <v>Required Field</v>
      </c>
      <c r="O114" s="424">
        <f>IF(ISBLANK(C114),1,0)</f>
        <v>1</v>
      </c>
    </row>
    <row r="115" spans="2:15" ht="22.5" customHeight="1" x14ac:dyDescent="0.25">
      <c r="B115" s="175" t="s">
        <v>352</v>
      </c>
      <c r="C115" s="481" t="s">
        <v>392</v>
      </c>
      <c r="D115" s="481"/>
      <c r="E115" s="481"/>
      <c r="F115" s="481"/>
      <c r="G115" s="481"/>
      <c r="H115" s="481"/>
      <c r="I115" s="481"/>
      <c r="J115" s="481"/>
      <c r="K115" s="481"/>
      <c r="L115" s="196"/>
    </row>
    <row r="116" spans="2:15" ht="119.25" customHeight="1" x14ac:dyDescent="0.25">
      <c r="B116" s="164"/>
      <c r="C116" s="477"/>
      <c r="D116" s="477"/>
      <c r="E116" s="477"/>
      <c r="F116" s="477"/>
      <c r="G116" s="477"/>
      <c r="H116" s="477"/>
      <c r="I116" s="477"/>
      <c r="J116" s="477"/>
      <c r="K116" s="477"/>
      <c r="L116" s="152"/>
      <c r="N116" s="425" t="str">
        <f>IF(O116&gt;0,"Required Field",0)</f>
        <v>Required Field</v>
      </c>
      <c r="O116" s="424">
        <f>IF(ISBLANK(C116),1,0)</f>
        <v>1</v>
      </c>
    </row>
    <row r="117" spans="2:15" ht="39.75" customHeight="1" x14ac:dyDescent="0.25">
      <c r="B117" s="175" t="s">
        <v>378</v>
      </c>
      <c r="C117" s="481" t="s">
        <v>393</v>
      </c>
      <c r="D117" s="481"/>
      <c r="E117" s="481"/>
      <c r="F117" s="481"/>
      <c r="G117" s="481"/>
      <c r="H117" s="481"/>
      <c r="I117" s="481"/>
      <c r="J117" s="481"/>
      <c r="K117" s="481"/>
      <c r="L117" s="196"/>
    </row>
    <row r="118" spans="2:15" ht="119.25" customHeight="1" x14ac:dyDescent="0.25">
      <c r="B118" s="164"/>
      <c r="C118" s="477"/>
      <c r="D118" s="477"/>
      <c r="E118" s="477"/>
      <c r="F118" s="477"/>
      <c r="G118" s="477"/>
      <c r="H118" s="477"/>
      <c r="I118" s="477"/>
      <c r="J118" s="477"/>
      <c r="K118" s="477"/>
      <c r="L118" s="152"/>
      <c r="N118" s="425" t="str">
        <f>IF(O118&gt;0,"Required Field",0)</f>
        <v>Required Field</v>
      </c>
      <c r="O118" s="424">
        <f>IF(ISBLANK(C118),1,0)</f>
        <v>1</v>
      </c>
    </row>
    <row r="119" spans="2:15" ht="22.5" customHeight="1" x14ac:dyDescent="0.25">
      <c r="B119" s="157" t="s">
        <v>394</v>
      </c>
      <c r="C119" s="223"/>
      <c r="D119" s="158"/>
      <c r="E119" s="158"/>
      <c r="F119" s="158"/>
      <c r="G119" s="158"/>
      <c r="H119" s="158"/>
      <c r="I119" s="158"/>
      <c r="J119" s="158"/>
      <c r="K119" s="158"/>
      <c r="L119" s="159"/>
    </row>
    <row r="120" spans="2:15" ht="28.5" customHeight="1" x14ac:dyDescent="0.25">
      <c r="B120" s="175" t="s">
        <v>350</v>
      </c>
      <c r="C120" s="481" t="s">
        <v>597</v>
      </c>
      <c r="D120" s="481"/>
      <c r="E120" s="481"/>
      <c r="F120" s="481"/>
      <c r="G120" s="481"/>
      <c r="H120" s="481"/>
      <c r="I120" s="481"/>
      <c r="J120" s="481"/>
      <c r="K120" s="481"/>
      <c r="L120" s="196"/>
    </row>
    <row r="121" spans="2:15" ht="119.25" customHeight="1" x14ac:dyDescent="0.25">
      <c r="B121" s="164"/>
      <c r="C121" s="477"/>
      <c r="D121" s="477"/>
      <c r="E121" s="477"/>
      <c r="F121" s="477"/>
      <c r="G121" s="477"/>
      <c r="H121" s="477"/>
      <c r="I121" s="477"/>
      <c r="J121" s="477"/>
      <c r="K121" s="477"/>
      <c r="L121" s="152"/>
      <c r="N121" s="425" t="str">
        <f>IF(O121&gt;0,"Required Field",0)</f>
        <v>Required Field</v>
      </c>
      <c r="O121" s="424">
        <f>IF(ISBLANK(C121),1,0)</f>
        <v>1</v>
      </c>
    </row>
    <row r="122" spans="2:15" ht="22.5" customHeight="1" x14ac:dyDescent="0.25"/>
    <row r="123" spans="2:15" ht="59.25" customHeight="1" x14ac:dyDescent="0.25"/>
  </sheetData>
  <sheetProtection algorithmName="SHA-512" hashValue="DLVF2j1DRmn+vvfh/v2vIHN1p2jwP7RIbzHsk6IhXMh4wvz5Dh8jXTJOuJSbC1fX+O6BYB++C54Exoy1fYiJ9Q==" saltValue="jPlL1avx7zrlBZWLoyL00Q==" spinCount="100000" sheet="1" formatRows="0"/>
  <mergeCells count="60">
    <mergeCell ref="C94:K94"/>
    <mergeCell ref="C95:K95"/>
    <mergeCell ref="C101:K101"/>
    <mergeCell ref="C88:K88"/>
    <mergeCell ref="C89:K89"/>
    <mergeCell ref="C90:K90"/>
    <mergeCell ref="C91:K91"/>
    <mergeCell ref="C92:K92"/>
    <mergeCell ref="C96:K96"/>
    <mergeCell ref="C98:K98"/>
    <mergeCell ref="C99:K99"/>
    <mergeCell ref="C97:K97"/>
    <mergeCell ref="J8:K9"/>
    <mergeCell ref="C21:K21"/>
    <mergeCell ref="C20:K20"/>
    <mergeCell ref="J5:K5"/>
    <mergeCell ref="C19:K19"/>
    <mergeCell ref="C24:K24"/>
    <mergeCell ref="C28:K28"/>
    <mergeCell ref="C30:K30"/>
    <mergeCell ref="J27:K27"/>
    <mergeCell ref="C33:K33"/>
    <mergeCell ref="C32:K32"/>
    <mergeCell ref="C26:K26"/>
    <mergeCell ref="C102:F102"/>
    <mergeCell ref="C103:F103"/>
    <mergeCell ref="G103:H103"/>
    <mergeCell ref="I103:J103"/>
    <mergeCell ref="G102:H102"/>
    <mergeCell ref="I102:K102"/>
    <mergeCell ref="C104:K104"/>
    <mergeCell ref="C120:K120"/>
    <mergeCell ref="C121:K121"/>
    <mergeCell ref="C107:K107"/>
    <mergeCell ref="C108:K108"/>
    <mergeCell ref="C109:K109"/>
    <mergeCell ref="C110:K110"/>
    <mergeCell ref="C111:K111"/>
    <mergeCell ref="C115:K115"/>
    <mergeCell ref="C113:K113"/>
    <mergeCell ref="C114:K114"/>
    <mergeCell ref="C116:K116"/>
    <mergeCell ref="C117:K117"/>
    <mergeCell ref="C118:K118"/>
    <mergeCell ref="C106:K106"/>
    <mergeCell ref="C35:K35"/>
    <mergeCell ref="H84:K84"/>
    <mergeCell ref="C87:K87"/>
    <mergeCell ref="C36:K36"/>
    <mergeCell ref="C38:K38"/>
    <mergeCell ref="C78:K78"/>
    <mergeCell ref="H81:K81"/>
    <mergeCell ref="H82:K82"/>
    <mergeCell ref="C65:K65"/>
    <mergeCell ref="C77:K77"/>
    <mergeCell ref="H83:K83"/>
    <mergeCell ref="C84:G84"/>
    <mergeCell ref="C81:G81"/>
    <mergeCell ref="C82:G82"/>
    <mergeCell ref="C83:G83"/>
  </mergeCells>
  <conditionalFormatting sqref="D8:E11">
    <cfRule type="cellIs" dxfId="52" priority="6" operator="equal">
      <formula>0</formula>
    </cfRule>
  </conditionalFormatting>
  <conditionalFormatting sqref="D5:G5">
    <cfRule type="cellIs" dxfId="51" priority="7" operator="equal">
      <formula>0</formula>
    </cfRule>
  </conditionalFormatting>
  <conditionalFormatting sqref="J7:J8 J10:J12 D11:F13 F14">
    <cfRule type="cellIs" dxfId="50" priority="5" operator="equal">
      <formula>0</formula>
    </cfRule>
  </conditionalFormatting>
  <conditionalFormatting sqref="K14:K15">
    <cfRule type="cellIs" dxfId="49" priority="9" operator="equal">
      <formula>0</formula>
    </cfRule>
  </conditionalFormatting>
  <conditionalFormatting sqref="N19:O121">
    <cfRule type="cellIs" dxfId="48" priority="2" operator="equal">
      <formula>0</formula>
    </cfRule>
  </conditionalFormatting>
  <dataValidations disablePrompts="1" count="1">
    <dataValidation type="list" allowBlank="1" showInputMessage="1" showErrorMessage="1" sqref="J27" xr:uid="{79B92184-706D-4FC9-BC60-3E821B03FD3E}">
      <formula1>AreaPlan</formula1>
    </dataValidation>
  </dataValidations>
  <hyperlinks>
    <hyperlink ref="E27" r:id="rId1" xr:uid="{11C2A491-DF23-42B4-8430-EF9D4982312C}"/>
  </hyperlinks>
  <pageMargins left="0.45" right="0.45" top="0.5" bottom="0.5" header="0.3" footer="0.3"/>
  <pageSetup scale="54" fitToHeight="10" orientation="portrait" r:id="rId2"/>
  <headerFooter>
    <oddFooter>&amp;LTitle III Application&amp;RPage &amp;P of &amp;N</oddFooter>
  </headerFooter>
  <rowBreaks count="4" manualBreakCount="4">
    <brk id="30" max="12" man="1"/>
    <brk id="76" max="12" man="1"/>
    <brk id="110" max="12" man="1"/>
    <brk id="116" max="12" man="1"/>
  </rowBreaks>
  <ignoredErrors>
    <ignoredError sqref="B82:B84" numberStoredAsText="1"/>
    <ignoredError sqref="D5 D7 D9:D10 D11:F12 J7 F14" unlocked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C850C-F174-452B-9640-572FC9A86244}">
  <dimension ref="A1:AG191"/>
  <sheetViews>
    <sheetView showGridLines="0" zoomScale="145" zoomScaleNormal="145" workbookViewId="0">
      <pane xSplit="1" ySplit="4" topLeftCell="B5" activePane="bottomRight" state="frozen"/>
      <selection activeCell="C5" sqref="C5:D5"/>
      <selection pane="topRight" activeCell="C5" sqref="C5:D5"/>
      <selection pane="bottomLeft" activeCell="C5" sqref="C5:D5"/>
      <selection pane="bottomRight" activeCell="C13" sqref="C13"/>
    </sheetView>
  </sheetViews>
  <sheetFormatPr defaultRowHeight="15" x14ac:dyDescent="0.25"/>
  <cols>
    <col min="1" max="1" width="2.7109375" customWidth="1"/>
    <col min="2" max="2" width="3.5703125" customWidth="1"/>
    <col min="3" max="3" width="29.140625" customWidth="1"/>
    <col min="4" max="4" width="12.5703125" customWidth="1"/>
    <col min="5" max="5" width="14.5703125" customWidth="1"/>
    <col min="6" max="6" width="15.140625" customWidth="1"/>
    <col min="7" max="7" width="14.85546875" customWidth="1"/>
    <col min="8" max="8" width="18.140625" customWidth="1"/>
    <col min="9" max="9" width="19.5703125" customWidth="1"/>
    <col min="10" max="10" width="3.5703125" customWidth="1"/>
    <col min="11" max="12" width="2.5703125" customWidth="1"/>
    <col min="13" max="13" width="6.5703125" customWidth="1"/>
    <col min="14" max="14" width="11.140625" customWidth="1"/>
    <col min="22" max="22" width="11.85546875" customWidth="1"/>
    <col min="23" max="23" width="65.140625" customWidth="1"/>
  </cols>
  <sheetData>
    <row r="1" spans="1:33" ht="7.5" customHeight="1" x14ac:dyDescent="0.25">
      <c r="A1" s="21"/>
      <c r="K1" s="21"/>
      <c r="L1" s="21"/>
      <c r="M1" s="21"/>
      <c r="N1" s="21"/>
      <c r="O1" s="21"/>
      <c r="P1" s="21"/>
      <c r="Q1" s="21"/>
      <c r="R1" s="21"/>
      <c r="S1" s="21"/>
      <c r="T1" s="21"/>
      <c r="U1" s="21"/>
      <c r="V1" s="21"/>
      <c r="W1" s="21"/>
      <c r="X1" s="21"/>
      <c r="Y1" s="21"/>
      <c r="Z1" s="21"/>
      <c r="AA1" s="21"/>
      <c r="AB1" s="21"/>
      <c r="AC1" s="21"/>
      <c r="AD1" s="21"/>
      <c r="AE1" s="21"/>
      <c r="AF1" s="21"/>
      <c r="AG1" s="21"/>
    </row>
    <row r="2" spans="1:33" ht="23.25" x14ac:dyDescent="0.35">
      <c r="A2" s="21"/>
      <c r="B2" s="32" t="s">
        <v>202</v>
      </c>
      <c r="F2" s="33"/>
      <c r="H2" s="261" t="s">
        <v>542</v>
      </c>
      <c r="I2" s="262">
        <f ca="1">TODAY()</f>
        <v>46077</v>
      </c>
      <c r="J2" s="25"/>
      <c r="K2" s="21"/>
      <c r="L2" s="21"/>
      <c r="M2" s="21"/>
      <c r="N2" s="21"/>
      <c r="O2" s="21"/>
      <c r="P2" s="21"/>
      <c r="Q2" s="21"/>
      <c r="R2" s="21"/>
      <c r="S2" s="21"/>
      <c r="T2" s="21"/>
      <c r="U2" s="21"/>
      <c r="V2" s="21"/>
      <c r="W2" s="21"/>
      <c r="X2" s="21"/>
      <c r="Y2" s="21"/>
      <c r="Z2" s="21"/>
      <c r="AA2" s="21"/>
      <c r="AB2" s="21"/>
      <c r="AC2" s="21"/>
      <c r="AD2" s="21"/>
      <c r="AE2" s="21"/>
      <c r="AF2" s="21"/>
      <c r="AG2" s="21"/>
    </row>
    <row r="3" spans="1:33" ht="29.25" customHeight="1" thickBot="1" x14ac:dyDescent="0.3">
      <c r="A3" s="21"/>
      <c r="B3" s="35" t="s">
        <v>220</v>
      </c>
      <c r="F3" s="36"/>
      <c r="I3" s="37"/>
      <c r="J3" s="380"/>
      <c r="K3" s="21"/>
      <c r="L3" s="21"/>
      <c r="M3" s="21"/>
      <c r="N3" s="21"/>
      <c r="O3" s="21"/>
      <c r="P3" s="21"/>
      <c r="Q3" s="21"/>
      <c r="R3" s="21"/>
      <c r="S3" s="21"/>
      <c r="T3" s="21"/>
      <c r="U3" s="21"/>
      <c r="V3" s="21"/>
      <c r="W3" s="21"/>
      <c r="X3" s="21"/>
      <c r="Y3" s="21"/>
      <c r="Z3" s="21"/>
      <c r="AA3" s="21"/>
      <c r="AB3" s="21"/>
      <c r="AC3" s="21"/>
      <c r="AD3" s="21"/>
      <c r="AE3" s="21"/>
      <c r="AF3" s="21"/>
      <c r="AG3" s="21"/>
    </row>
    <row r="4" spans="1:33" ht="30.75" customHeight="1" thickTop="1" thickBot="1" x14ac:dyDescent="0.35">
      <c r="A4" s="21"/>
      <c r="B4" s="38"/>
      <c r="C4" s="39" t="s">
        <v>255</v>
      </c>
      <c r="D4" s="306">
        <f>LOI!D10</f>
        <v>0</v>
      </c>
      <c r="E4" s="123"/>
      <c r="F4" s="123"/>
      <c r="G4" s="123"/>
      <c r="H4" s="40" t="s">
        <v>267</v>
      </c>
      <c r="I4" s="41">
        <f>I56-I96</f>
        <v>0</v>
      </c>
      <c r="J4" s="381"/>
      <c r="K4" s="21"/>
      <c r="L4" s="21"/>
      <c r="M4" s="21"/>
      <c r="N4" s="21"/>
      <c r="O4" s="21"/>
      <c r="P4" s="21"/>
      <c r="Q4" s="21"/>
      <c r="R4" s="21"/>
      <c r="S4" s="21"/>
      <c r="T4" s="21"/>
      <c r="U4" s="21"/>
      <c r="V4" s="21"/>
      <c r="W4" s="21"/>
      <c r="X4" s="21"/>
      <c r="Y4" s="21"/>
      <c r="Z4" s="21"/>
      <c r="AA4" s="21"/>
      <c r="AB4" s="21"/>
      <c r="AC4" s="21"/>
      <c r="AD4" s="21"/>
      <c r="AE4" s="21"/>
      <c r="AF4" s="21"/>
      <c r="AG4" s="21"/>
    </row>
    <row r="5" spans="1:33" ht="19.5" thickTop="1" x14ac:dyDescent="0.3">
      <c r="A5" s="21"/>
      <c r="B5" s="382"/>
      <c r="C5" s="42" t="s">
        <v>537</v>
      </c>
      <c r="D5" s="311">
        <f>LOI!D25</f>
        <v>0</v>
      </c>
      <c r="E5" s="311"/>
      <c r="F5" s="122"/>
      <c r="G5" s="43"/>
      <c r="H5" s="44" t="s">
        <v>502</v>
      </c>
      <c r="I5" s="121">
        <f>LOI!D31</f>
        <v>0</v>
      </c>
      <c r="J5" s="46"/>
      <c r="K5" s="21"/>
      <c r="L5" s="21"/>
      <c r="M5" s="21"/>
      <c r="N5" s="21"/>
      <c r="O5" s="21"/>
      <c r="P5" s="21"/>
      <c r="Q5" s="21"/>
      <c r="R5" s="21"/>
      <c r="S5" s="21"/>
      <c r="T5" s="21"/>
      <c r="U5" s="21"/>
      <c r="V5" s="21"/>
      <c r="W5" s="21"/>
      <c r="X5" s="21"/>
      <c r="Y5" s="21"/>
      <c r="Z5" s="21"/>
      <c r="AA5" s="21"/>
      <c r="AB5" s="21"/>
      <c r="AC5" s="21"/>
      <c r="AD5" s="21"/>
      <c r="AE5" s="21"/>
      <c r="AF5" s="21"/>
      <c r="AG5" s="21"/>
    </row>
    <row r="6" spans="1:33" ht="15.75" x14ac:dyDescent="0.25">
      <c r="A6" s="21"/>
      <c r="B6" s="383"/>
      <c r="C6" s="211" t="s">
        <v>203</v>
      </c>
      <c r="D6" s="281">
        <f>LOI!D29</f>
        <v>0</v>
      </c>
      <c r="E6" s="121"/>
      <c r="F6" s="47"/>
      <c r="H6" s="211" t="s">
        <v>487</v>
      </c>
      <c r="I6" s="281">
        <f>LOI!D32</f>
        <v>0</v>
      </c>
      <c r="J6" s="48"/>
      <c r="K6" s="21"/>
      <c r="L6" s="21"/>
      <c r="M6" s="49" t="s">
        <v>233</v>
      </c>
      <c r="N6" s="50"/>
      <c r="O6" s="384"/>
      <c r="P6" s="384"/>
      <c r="Q6" s="384"/>
      <c r="R6" s="384"/>
      <c r="S6" s="384"/>
      <c r="T6" s="384"/>
      <c r="U6" s="384"/>
      <c r="V6" s="384"/>
      <c r="W6" s="385"/>
      <c r="X6" s="21"/>
      <c r="Y6" s="21"/>
      <c r="Z6" s="21"/>
      <c r="AA6" s="21"/>
      <c r="AB6" s="21"/>
      <c r="AC6" s="21"/>
      <c r="AD6" s="21"/>
      <c r="AE6" s="21"/>
      <c r="AF6" s="21"/>
      <c r="AG6" s="21"/>
    </row>
    <row r="7" spans="1:33" ht="5.25" customHeight="1" thickBot="1" x14ac:dyDescent="0.3">
      <c r="A7" s="21"/>
      <c r="B7" s="51"/>
      <c r="C7" s="52"/>
      <c r="D7" s="52"/>
      <c r="E7" s="52"/>
      <c r="F7" s="52"/>
      <c r="G7" s="52"/>
      <c r="H7" s="52"/>
      <c r="I7" s="52"/>
      <c r="J7" s="53"/>
      <c r="K7" s="21"/>
      <c r="L7" s="21"/>
      <c r="M7" s="22"/>
      <c r="N7" s="23"/>
      <c r="O7" s="23"/>
      <c r="P7" s="23"/>
      <c r="Q7" s="23"/>
      <c r="R7" s="23"/>
      <c r="S7" s="23"/>
      <c r="T7" s="23"/>
      <c r="U7" s="23"/>
      <c r="V7" s="23"/>
      <c r="W7" s="24"/>
      <c r="X7" s="21"/>
      <c r="Y7" s="21"/>
      <c r="Z7" s="21"/>
      <c r="AA7" s="21"/>
      <c r="AB7" s="21"/>
      <c r="AC7" s="21"/>
      <c r="AD7" s="21"/>
      <c r="AE7" s="21"/>
      <c r="AF7" s="21"/>
      <c r="AG7" s="21"/>
    </row>
    <row r="8" spans="1:33" ht="24.75" thickTop="1" thickBot="1" x14ac:dyDescent="0.4">
      <c r="A8" s="21"/>
      <c r="B8" s="54" t="s">
        <v>193</v>
      </c>
      <c r="C8" s="55"/>
      <c r="D8" s="55"/>
      <c r="E8" s="55"/>
      <c r="F8" s="55"/>
      <c r="G8" s="55"/>
      <c r="H8" s="55"/>
      <c r="I8" s="55"/>
      <c r="J8" s="56"/>
      <c r="K8" s="21"/>
      <c r="L8" s="21"/>
      <c r="M8" s="57" t="s">
        <v>234</v>
      </c>
      <c r="N8" s="58" t="s">
        <v>289</v>
      </c>
      <c r="O8" s="59"/>
      <c r="P8" s="59"/>
      <c r="Q8" s="59"/>
      <c r="R8" s="59"/>
      <c r="S8" s="59"/>
      <c r="T8" s="59"/>
      <c r="U8" s="59"/>
      <c r="V8" s="59"/>
      <c r="W8" s="60"/>
      <c r="X8" s="21"/>
      <c r="Y8" s="21"/>
      <c r="Z8" s="21"/>
      <c r="AA8" s="21"/>
      <c r="AB8" s="21"/>
      <c r="AC8" s="21"/>
      <c r="AD8" s="21"/>
      <c r="AE8" s="21"/>
      <c r="AF8" s="21"/>
      <c r="AG8" s="21"/>
    </row>
    <row r="9" spans="1:33" ht="17.25" customHeight="1" thickTop="1" x14ac:dyDescent="0.25">
      <c r="A9" s="21"/>
      <c r="B9" s="61"/>
      <c r="C9" s="45"/>
      <c r="D9" s="45"/>
      <c r="E9" s="45"/>
      <c r="F9" s="45"/>
      <c r="G9" s="45"/>
      <c r="H9" s="45"/>
      <c r="I9" s="45"/>
      <c r="J9" s="46"/>
      <c r="K9" s="21"/>
      <c r="L9" s="21"/>
      <c r="M9" s="62"/>
      <c r="N9" s="63" t="s">
        <v>247</v>
      </c>
      <c r="O9" s="64"/>
      <c r="P9" s="6"/>
      <c r="Q9" s="6"/>
      <c r="R9" s="6"/>
      <c r="S9" s="6"/>
      <c r="T9" s="6"/>
      <c r="U9" s="6"/>
      <c r="V9" s="6"/>
      <c r="W9" s="65"/>
      <c r="X9" s="21"/>
      <c r="Y9" s="21"/>
      <c r="Z9" s="21"/>
      <c r="AA9" s="21"/>
      <c r="AB9" s="21"/>
      <c r="AC9" s="21"/>
      <c r="AD9" s="21"/>
      <c r="AE9" s="21"/>
      <c r="AF9" s="21"/>
      <c r="AG9" s="21"/>
    </row>
    <row r="10" spans="1:33" ht="21" x14ac:dyDescent="0.35">
      <c r="A10" s="21"/>
      <c r="B10" s="66"/>
      <c r="C10" s="67" t="s">
        <v>204</v>
      </c>
      <c r="D10" s="9" t="s">
        <v>8</v>
      </c>
      <c r="E10" s="68"/>
      <c r="F10" s="9" t="s">
        <v>6</v>
      </c>
      <c r="G10" s="9" t="s">
        <v>9</v>
      </c>
      <c r="H10" s="9" t="s">
        <v>9</v>
      </c>
      <c r="I10" s="69" t="s">
        <v>223</v>
      </c>
      <c r="J10" s="48"/>
      <c r="K10" s="21"/>
      <c r="L10" s="21"/>
      <c r="M10" s="62"/>
      <c r="N10" s="63" t="s">
        <v>306</v>
      </c>
      <c r="O10" s="64"/>
      <c r="P10" s="6"/>
      <c r="Q10" s="6"/>
      <c r="R10" s="6"/>
      <c r="S10" s="6"/>
      <c r="T10" s="6"/>
      <c r="U10" s="6"/>
      <c r="V10" s="6"/>
      <c r="W10" s="65"/>
      <c r="X10" s="21"/>
      <c r="Y10" s="21"/>
      <c r="Z10" s="21"/>
      <c r="AA10" s="21"/>
      <c r="AB10" s="21"/>
      <c r="AC10" s="21"/>
      <c r="AD10" s="21"/>
      <c r="AE10" s="21"/>
      <c r="AF10" s="21"/>
      <c r="AG10" s="21"/>
    </row>
    <row r="11" spans="1:33" ht="18.75" x14ac:dyDescent="0.25">
      <c r="A11" s="21"/>
      <c r="B11" s="66"/>
      <c r="C11" s="70" t="s">
        <v>0</v>
      </c>
      <c r="D11" s="71" t="s">
        <v>1</v>
      </c>
      <c r="E11" s="71" t="s">
        <v>2</v>
      </c>
      <c r="F11" s="71" t="s">
        <v>7</v>
      </c>
      <c r="G11" s="71" t="s">
        <v>10</v>
      </c>
      <c r="H11" s="71" t="s">
        <v>11</v>
      </c>
      <c r="I11" s="72" t="s">
        <v>222</v>
      </c>
      <c r="J11" s="48"/>
      <c r="K11" s="21"/>
      <c r="L11" s="21"/>
      <c r="M11" s="73" t="s">
        <v>235</v>
      </c>
      <c r="N11" s="74" t="s">
        <v>243</v>
      </c>
      <c r="O11" s="75"/>
      <c r="P11" s="76"/>
      <c r="Q11" s="76"/>
      <c r="R11" s="76"/>
      <c r="S11" s="76"/>
      <c r="T11" s="76"/>
      <c r="U11" s="76"/>
      <c r="V11" s="76"/>
      <c r="W11" s="77"/>
      <c r="X11" s="21"/>
      <c r="Y11" s="21"/>
      <c r="Z11" s="21"/>
      <c r="AA11" s="21"/>
      <c r="AB11" s="21"/>
      <c r="AC11" s="21"/>
      <c r="AD11" s="21"/>
      <c r="AE11" s="21"/>
      <c r="AF11" s="21"/>
      <c r="AG11" s="21"/>
    </row>
    <row r="12" spans="1:33" ht="15" customHeight="1" x14ac:dyDescent="0.25">
      <c r="A12" s="21"/>
      <c r="B12" s="66"/>
      <c r="C12" s="386"/>
      <c r="D12" s="387"/>
      <c r="E12" s="386"/>
      <c r="F12" s="388"/>
      <c r="G12" s="15"/>
      <c r="H12" s="388"/>
      <c r="I12" s="388"/>
      <c r="J12" s="48"/>
      <c r="K12" s="21"/>
      <c r="L12" s="21"/>
      <c r="M12" s="73"/>
      <c r="N12" s="63" t="s">
        <v>532</v>
      </c>
      <c r="O12" s="78"/>
      <c r="P12" s="78"/>
      <c r="Q12" s="78"/>
      <c r="R12" s="78"/>
      <c r="S12" s="78"/>
      <c r="T12" s="78"/>
      <c r="U12" s="78"/>
      <c r="V12" s="78"/>
      <c r="W12" s="77"/>
      <c r="X12" s="21"/>
      <c r="Y12" s="21"/>
      <c r="Z12" s="21"/>
      <c r="AA12" s="21"/>
      <c r="AB12" s="21"/>
      <c r="AC12" s="21"/>
      <c r="AD12" s="21"/>
      <c r="AE12" s="21"/>
      <c r="AF12" s="21"/>
      <c r="AG12" s="21"/>
    </row>
    <row r="13" spans="1:33" ht="15.75" customHeight="1" x14ac:dyDescent="0.25">
      <c r="A13" s="21"/>
      <c r="B13" s="66"/>
      <c r="C13" s="417"/>
      <c r="D13" s="418"/>
      <c r="E13" s="419"/>
      <c r="F13" s="420">
        <f>ROUND(D13*E13*52,0)</f>
        <v>0</v>
      </c>
      <c r="G13" s="421"/>
      <c r="H13" s="420">
        <f>ROUND(F13*G13,0)</f>
        <v>0</v>
      </c>
      <c r="I13" s="422">
        <f>ROUND(F13+H13,2)</f>
        <v>0</v>
      </c>
      <c r="J13" s="48"/>
      <c r="K13" s="21"/>
      <c r="L13" s="21"/>
      <c r="M13" s="73" t="s">
        <v>236</v>
      </c>
      <c r="N13" s="79" t="s">
        <v>244</v>
      </c>
      <c r="O13" s="78"/>
      <c r="P13" s="78"/>
      <c r="Q13" s="78"/>
      <c r="R13" s="78"/>
      <c r="S13" s="78"/>
      <c r="T13" s="78"/>
      <c r="U13" s="78"/>
      <c r="V13" s="78"/>
      <c r="W13" s="77"/>
      <c r="X13" s="21"/>
      <c r="Y13" s="21"/>
      <c r="Z13" s="21"/>
      <c r="AA13" s="21"/>
      <c r="AB13" s="21"/>
      <c r="AC13" s="21"/>
      <c r="AD13" s="21"/>
      <c r="AE13" s="21"/>
      <c r="AF13" s="21"/>
      <c r="AG13" s="21"/>
    </row>
    <row r="14" spans="1:33" ht="15.75" customHeight="1" x14ac:dyDescent="0.25">
      <c r="A14" s="21"/>
      <c r="B14" s="66"/>
      <c r="C14" s="248"/>
      <c r="D14" s="246"/>
      <c r="E14" s="249"/>
      <c r="F14" s="250">
        <f t="shared" ref="F14:F22" si="0">ROUND(D14*E14*52,0)</f>
        <v>0</v>
      </c>
      <c r="G14" s="251"/>
      <c r="H14" s="250">
        <f t="shared" ref="H14:H22" si="1">ROUND(F14*G14,0)</f>
        <v>0</v>
      </c>
      <c r="I14" s="252">
        <f t="shared" ref="I14:I22" si="2">ROUND(F14+H14,2)</f>
        <v>0</v>
      </c>
      <c r="J14" s="48"/>
      <c r="K14" s="21"/>
      <c r="L14" s="21"/>
      <c r="M14" s="80"/>
      <c r="N14" s="63" t="s">
        <v>245</v>
      </c>
      <c r="O14" s="81"/>
      <c r="P14" s="81"/>
      <c r="Q14" s="81"/>
      <c r="R14" s="81"/>
      <c r="S14" s="81"/>
      <c r="T14" s="81"/>
      <c r="U14" s="81"/>
      <c r="V14" s="81"/>
      <c r="W14" s="65"/>
      <c r="X14" s="21"/>
      <c r="Y14" s="21"/>
      <c r="Z14" s="21"/>
      <c r="AA14" s="21"/>
      <c r="AB14" s="21"/>
      <c r="AC14" s="21"/>
      <c r="AD14" s="21"/>
      <c r="AE14" s="21"/>
      <c r="AF14" s="21"/>
      <c r="AG14" s="21"/>
    </row>
    <row r="15" spans="1:33" ht="15.75" customHeight="1" x14ac:dyDescent="0.25">
      <c r="A15" s="21"/>
      <c r="B15" s="66"/>
      <c r="C15" s="248"/>
      <c r="D15" s="246"/>
      <c r="E15" s="249"/>
      <c r="F15" s="250">
        <f t="shared" si="0"/>
        <v>0</v>
      </c>
      <c r="G15" s="251"/>
      <c r="H15" s="250">
        <f t="shared" si="1"/>
        <v>0</v>
      </c>
      <c r="I15" s="252">
        <f t="shared" si="2"/>
        <v>0</v>
      </c>
      <c r="J15" s="48"/>
      <c r="K15" s="21"/>
      <c r="L15" s="21"/>
      <c r="M15" s="82"/>
      <c r="N15" s="63" t="s">
        <v>308</v>
      </c>
      <c r="W15" s="26"/>
      <c r="X15" s="21"/>
      <c r="Y15" s="21"/>
      <c r="Z15" s="21"/>
      <c r="AA15" s="21"/>
      <c r="AB15" s="21"/>
      <c r="AC15" s="21"/>
      <c r="AD15" s="21"/>
      <c r="AE15" s="21"/>
      <c r="AF15" s="21"/>
      <c r="AG15" s="21"/>
    </row>
    <row r="16" spans="1:33" ht="15.75" x14ac:dyDescent="0.25">
      <c r="A16" s="21"/>
      <c r="B16" s="66"/>
      <c r="C16" s="248"/>
      <c r="D16" s="246"/>
      <c r="E16" s="249"/>
      <c r="F16" s="250">
        <f t="shared" si="0"/>
        <v>0</v>
      </c>
      <c r="G16" s="251"/>
      <c r="H16" s="250">
        <f t="shared" si="1"/>
        <v>0</v>
      </c>
      <c r="I16" s="252">
        <f t="shared" si="2"/>
        <v>0</v>
      </c>
      <c r="J16" s="48"/>
      <c r="K16" s="21"/>
      <c r="L16" s="21"/>
      <c r="M16" s="62" t="s">
        <v>237</v>
      </c>
      <c r="N16" s="83" t="s">
        <v>238</v>
      </c>
      <c r="O16" s="64"/>
      <c r="P16" s="6"/>
      <c r="Q16" s="6"/>
      <c r="R16" s="6"/>
      <c r="S16" s="6"/>
      <c r="T16" s="6"/>
      <c r="U16" s="6"/>
      <c r="V16" s="6"/>
      <c r="W16" s="65"/>
      <c r="X16" s="21"/>
      <c r="Y16" s="21"/>
      <c r="Z16" s="21"/>
      <c r="AA16" s="21"/>
      <c r="AB16" s="21"/>
      <c r="AC16" s="21"/>
      <c r="AD16" s="21"/>
      <c r="AE16" s="21"/>
      <c r="AF16" s="21"/>
      <c r="AG16" s="21"/>
    </row>
    <row r="17" spans="1:33" ht="15.75" x14ac:dyDescent="0.25">
      <c r="A17" s="21"/>
      <c r="B17" s="66"/>
      <c r="C17" s="248"/>
      <c r="D17" s="246"/>
      <c r="E17" s="249"/>
      <c r="F17" s="250">
        <f t="shared" si="0"/>
        <v>0</v>
      </c>
      <c r="G17" s="251"/>
      <c r="H17" s="250">
        <f t="shared" si="1"/>
        <v>0</v>
      </c>
      <c r="I17" s="252">
        <f t="shared" si="2"/>
        <v>0</v>
      </c>
      <c r="J17" s="48"/>
      <c r="K17" s="21"/>
      <c r="L17" s="21"/>
      <c r="M17" s="62"/>
      <c r="N17" s="63" t="s">
        <v>239</v>
      </c>
      <c r="O17" s="64"/>
      <c r="P17" s="6"/>
      <c r="Q17" s="6"/>
      <c r="R17" s="6"/>
      <c r="S17" s="6"/>
      <c r="T17" s="6"/>
      <c r="U17" s="6"/>
      <c r="V17" s="6"/>
      <c r="W17" s="65"/>
      <c r="X17" s="21"/>
      <c r="Y17" s="21"/>
      <c r="Z17" s="21"/>
      <c r="AA17" s="21"/>
      <c r="AB17" s="21"/>
      <c r="AC17" s="21"/>
      <c r="AD17" s="21"/>
      <c r="AE17" s="21"/>
      <c r="AF17" s="21"/>
      <c r="AG17" s="21"/>
    </row>
    <row r="18" spans="1:33" ht="15.75" customHeight="1" x14ac:dyDescent="0.25">
      <c r="A18" s="21"/>
      <c r="B18" s="66"/>
      <c r="C18" s="248"/>
      <c r="D18" s="246"/>
      <c r="E18" s="249"/>
      <c r="F18" s="250">
        <f t="shared" si="0"/>
        <v>0</v>
      </c>
      <c r="G18" s="251"/>
      <c r="H18" s="250">
        <f t="shared" si="1"/>
        <v>0</v>
      </c>
      <c r="I18" s="252">
        <f t="shared" si="2"/>
        <v>0</v>
      </c>
      <c r="J18" s="48"/>
      <c r="K18" s="21"/>
      <c r="L18" s="21"/>
      <c r="M18" s="62"/>
      <c r="N18" s="63" t="s">
        <v>240</v>
      </c>
      <c r="O18" s="64"/>
      <c r="P18" s="6"/>
      <c r="Q18" s="6"/>
      <c r="R18" s="6"/>
      <c r="S18" s="6"/>
      <c r="T18" s="6"/>
      <c r="U18" s="6"/>
      <c r="V18" s="6"/>
      <c r="W18" s="65"/>
      <c r="X18" s="21"/>
      <c r="Y18" s="21"/>
      <c r="Z18" s="21"/>
      <c r="AA18" s="21"/>
      <c r="AB18" s="21"/>
      <c r="AC18" s="21"/>
      <c r="AD18" s="21"/>
      <c r="AE18" s="21"/>
      <c r="AF18" s="21"/>
      <c r="AG18" s="21"/>
    </row>
    <row r="19" spans="1:33" ht="15.75" x14ac:dyDescent="0.25">
      <c r="A19" s="21"/>
      <c r="B19" s="66"/>
      <c r="C19" s="248"/>
      <c r="D19" s="246"/>
      <c r="E19" s="249"/>
      <c r="F19" s="250">
        <f t="shared" si="0"/>
        <v>0</v>
      </c>
      <c r="G19" s="251"/>
      <c r="H19" s="250">
        <f t="shared" si="1"/>
        <v>0</v>
      </c>
      <c r="I19" s="252">
        <f t="shared" si="2"/>
        <v>0</v>
      </c>
      <c r="J19" s="48"/>
      <c r="K19" s="21"/>
      <c r="L19" s="21"/>
      <c r="M19" s="62"/>
      <c r="N19" s="63" t="s">
        <v>598</v>
      </c>
      <c r="O19" s="64"/>
      <c r="P19" s="6"/>
      <c r="Q19" s="6"/>
      <c r="R19" s="6"/>
      <c r="S19" s="6"/>
      <c r="T19" s="6"/>
      <c r="U19" s="6"/>
      <c r="V19" s="6"/>
      <c r="W19" s="65"/>
      <c r="X19" s="21"/>
      <c r="Y19" s="21"/>
      <c r="Z19" s="21"/>
      <c r="AA19" s="21"/>
      <c r="AB19" s="21"/>
      <c r="AC19" s="21"/>
      <c r="AD19" s="21"/>
      <c r="AE19" s="21"/>
      <c r="AF19" s="21"/>
      <c r="AG19" s="21"/>
    </row>
    <row r="20" spans="1:33" ht="15.75" x14ac:dyDescent="0.25">
      <c r="A20" s="21"/>
      <c r="B20" s="66"/>
      <c r="C20" s="248"/>
      <c r="D20" s="246"/>
      <c r="E20" s="249"/>
      <c r="F20" s="250">
        <f t="shared" si="0"/>
        <v>0</v>
      </c>
      <c r="G20" s="251"/>
      <c r="H20" s="250">
        <f t="shared" si="1"/>
        <v>0</v>
      </c>
      <c r="I20" s="252">
        <f t="shared" si="2"/>
        <v>0</v>
      </c>
      <c r="J20" s="48"/>
      <c r="K20" s="21"/>
      <c r="L20" s="21"/>
      <c r="M20" s="62"/>
      <c r="N20" s="63" t="s">
        <v>241</v>
      </c>
      <c r="O20" s="64"/>
      <c r="P20" s="6"/>
      <c r="Q20" s="6"/>
      <c r="R20" s="6"/>
      <c r="S20" s="6"/>
      <c r="T20" s="6"/>
      <c r="U20" s="6"/>
      <c r="V20" s="6"/>
      <c r="W20" s="65"/>
      <c r="X20" s="21"/>
      <c r="Y20" s="21"/>
      <c r="Z20" s="21"/>
      <c r="AA20" s="21"/>
      <c r="AB20" s="21"/>
      <c r="AC20" s="21"/>
      <c r="AD20" s="21"/>
      <c r="AE20" s="21"/>
      <c r="AF20" s="21"/>
      <c r="AG20" s="21"/>
    </row>
    <row r="21" spans="1:33" ht="15.75" x14ac:dyDescent="0.25">
      <c r="A21" s="21"/>
      <c r="B21" s="66"/>
      <c r="C21" s="248"/>
      <c r="D21" s="246"/>
      <c r="E21" s="249"/>
      <c r="F21" s="250">
        <f t="shared" si="0"/>
        <v>0</v>
      </c>
      <c r="G21" s="251"/>
      <c r="H21" s="250">
        <f t="shared" si="1"/>
        <v>0</v>
      </c>
      <c r="I21" s="252">
        <f t="shared" si="2"/>
        <v>0</v>
      </c>
      <c r="J21" s="48"/>
      <c r="K21" s="21"/>
      <c r="L21" s="21"/>
      <c r="M21" s="84" t="s">
        <v>242</v>
      </c>
      <c r="N21" s="85"/>
      <c r="O21" s="64"/>
      <c r="P21" s="6"/>
      <c r="Q21" s="6"/>
      <c r="R21" s="6"/>
      <c r="S21" s="6"/>
      <c r="T21" s="6"/>
      <c r="U21" s="6"/>
      <c r="V21" s="6"/>
      <c r="W21" s="65"/>
      <c r="X21" s="21"/>
      <c r="Y21" s="21"/>
      <c r="Z21" s="21"/>
      <c r="AA21" s="21"/>
      <c r="AB21" s="21"/>
      <c r="AC21" s="21"/>
      <c r="AD21" s="21"/>
      <c r="AE21" s="21"/>
      <c r="AF21" s="21"/>
      <c r="AG21" s="21"/>
    </row>
    <row r="22" spans="1:33" ht="15.75" x14ac:dyDescent="0.25">
      <c r="A22" s="21"/>
      <c r="B22" s="66"/>
      <c r="C22" s="253"/>
      <c r="D22" s="247"/>
      <c r="E22" s="254"/>
      <c r="F22" s="250">
        <f t="shared" si="0"/>
        <v>0</v>
      </c>
      <c r="G22" s="255"/>
      <c r="H22" s="250">
        <f t="shared" si="1"/>
        <v>0</v>
      </c>
      <c r="I22" s="252">
        <f t="shared" si="2"/>
        <v>0</v>
      </c>
      <c r="J22" s="48"/>
      <c r="K22" s="21"/>
      <c r="L22" s="21"/>
      <c r="M22" s="86" t="s">
        <v>309</v>
      </c>
      <c r="N22" s="87"/>
      <c r="O22" s="64"/>
      <c r="P22" s="6"/>
      <c r="Q22" s="6"/>
      <c r="R22" s="6"/>
      <c r="S22" s="6"/>
      <c r="T22" s="6"/>
      <c r="U22" s="6"/>
      <c r="V22" s="6"/>
      <c r="W22" s="65"/>
      <c r="X22" s="21"/>
      <c r="Y22" s="21"/>
      <c r="Z22" s="21"/>
      <c r="AA22" s="21"/>
      <c r="AB22" s="21"/>
      <c r="AC22" s="21"/>
      <c r="AD22" s="21"/>
      <c r="AE22" s="21"/>
      <c r="AF22" s="21"/>
      <c r="AG22" s="21"/>
    </row>
    <row r="23" spans="1:33" ht="12.75" customHeight="1" x14ac:dyDescent="0.25">
      <c r="A23" s="21"/>
      <c r="B23" s="66"/>
      <c r="C23" s="389"/>
      <c r="D23" s="390"/>
      <c r="E23" s="389"/>
      <c r="F23" s="391"/>
      <c r="G23" s="16"/>
      <c r="H23" s="391"/>
      <c r="I23" s="391"/>
      <c r="J23" s="48"/>
      <c r="K23" s="21"/>
      <c r="L23" s="21"/>
      <c r="M23" s="529" t="s">
        <v>310</v>
      </c>
      <c r="N23" s="530"/>
      <c r="O23" s="530"/>
      <c r="P23" s="530"/>
      <c r="Q23" s="530"/>
      <c r="R23" s="530"/>
      <c r="S23" s="530"/>
      <c r="T23" s="530"/>
      <c r="U23" s="530"/>
      <c r="V23" s="530"/>
      <c r="W23" s="531"/>
      <c r="X23" s="21"/>
      <c r="Y23" s="21"/>
      <c r="Z23" s="21"/>
      <c r="AA23" s="21"/>
      <c r="AB23" s="21"/>
      <c r="AC23" s="21"/>
      <c r="AD23" s="21"/>
      <c r="AE23" s="21"/>
      <c r="AF23" s="21"/>
      <c r="AG23" s="21"/>
    </row>
    <row r="24" spans="1:33" ht="18.75" customHeight="1" x14ac:dyDescent="0.3">
      <c r="A24" s="21"/>
      <c r="B24" s="66"/>
      <c r="C24" s="88" t="s">
        <v>205</v>
      </c>
      <c r="D24" s="89"/>
      <c r="E24" s="282">
        <f>SUM(E12:E23)</f>
        <v>0</v>
      </c>
      <c r="F24" s="126">
        <f>SUM(F12:F23)</f>
        <v>0</v>
      </c>
      <c r="G24" s="17">
        <f>IF(F24=0,0,H24/F24)</f>
        <v>0</v>
      </c>
      <c r="H24" s="126">
        <f>SUM(H12:H23)</f>
        <v>0</v>
      </c>
      <c r="I24" s="126">
        <f>SUM(I12:I23)</f>
        <v>0</v>
      </c>
      <c r="J24" s="48"/>
      <c r="K24" s="21"/>
      <c r="L24" s="21"/>
      <c r="M24" s="529"/>
      <c r="N24" s="530"/>
      <c r="O24" s="530"/>
      <c r="P24" s="530"/>
      <c r="Q24" s="530"/>
      <c r="R24" s="530"/>
      <c r="S24" s="530"/>
      <c r="T24" s="530"/>
      <c r="U24" s="530"/>
      <c r="V24" s="530"/>
      <c r="W24" s="531"/>
      <c r="X24" s="21"/>
      <c r="Y24" s="21"/>
      <c r="Z24" s="21"/>
      <c r="AA24" s="21"/>
      <c r="AB24" s="21"/>
      <c r="AC24" s="21"/>
      <c r="AD24" s="21"/>
      <c r="AE24" s="21"/>
      <c r="AF24" s="21"/>
      <c r="AG24" s="21"/>
    </row>
    <row r="25" spans="1:33" ht="15" customHeight="1" x14ac:dyDescent="0.25">
      <c r="A25" s="21"/>
      <c r="B25" s="66"/>
      <c r="J25" s="48"/>
      <c r="K25" s="21"/>
      <c r="L25" s="21"/>
      <c r="M25" s="91" t="s">
        <v>246</v>
      </c>
      <c r="W25" s="26"/>
      <c r="X25" s="21"/>
      <c r="Y25" s="21"/>
      <c r="Z25" s="21"/>
      <c r="AA25" s="21"/>
      <c r="AB25" s="21"/>
      <c r="AC25" s="21"/>
      <c r="AD25" s="21"/>
      <c r="AE25" s="21"/>
      <c r="AF25" s="21"/>
      <c r="AG25" s="21"/>
    </row>
    <row r="26" spans="1:33" ht="27" customHeight="1" x14ac:dyDescent="0.35">
      <c r="A26" s="21"/>
      <c r="B26" s="66"/>
      <c r="C26" s="92" t="s">
        <v>225</v>
      </c>
      <c r="D26" s="392"/>
      <c r="E26" s="392"/>
      <c r="F26" s="392"/>
      <c r="G26" s="392"/>
      <c r="H26" s="392"/>
      <c r="I26" s="93" t="s">
        <v>208</v>
      </c>
      <c r="J26" s="48"/>
      <c r="K26" s="21"/>
      <c r="L26" s="21"/>
      <c r="M26" s="94" t="s">
        <v>599</v>
      </c>
      <c r="N26" s="95"/>
      <c r="O26" s="95"/>
      <c r="P26" s="95"/>
      <c r="Q26" s="95"/>
      <c r="R26" s="95"/>
      <c r="S26" s="95"/>
      <c r="T26" s="95"/>
      <c r="U26" s="95"/>
      <c r="V26" s="95"/>
      <c r="W26" s="96"/>
      <c r="X26" s="21"/>
      <c r="Y26" s="21"/>
      <c r="Z26" s="21"/>
      <c r="AA26" s="21"/>
      <c r="AB26" s="21"/>
      <c r="AC26" s="21"/>
      <c r="AD26" s="21"/>
      <c r="AE26" s="21"/>
      <c r="AF26" s="21"/>
      <c r="AG26" s="21"/>
    </row>
    <row r="27" spans="1:33" ht="15.75" x14ac:dyDescent="0.25">
      <c r="A27" s="21"/>
      <c r="B27" s="66"/>
      <c r="C27" s="97" t="s">
        <v>14</v>
      </c>
      <c r="D27" s="6"/>
      <c r="E27" s="6"/>
      <c r="F27" s="6"/>
      <c r="G27" s="6"/>
      <c r="H27" s="6"/>
      <c r="I27" s="128"/>
      <c r="J27" s="48"/>
      <c r="K27" s="21"/>
      <c r="L27" s="21"/>
      <c r="M27" s="30" t="s">
        <v>258</v>
      </c>
      <c r="N27" s="5"/>
      <c r="O27" s="5"/>
      <c r="P27" s="5"/>
      <c r="Q27" s="5"/>
      <c r="R27" s="5"/>
      <c r="S27" s="5"/>
      <c r="T27" s="5"/>
      <c r="U27" s="5"/>
      <c r="V27" s="5"/>
      <c r="W27" s="98"/>
      <c r="X27" s="21"/>
      <c r="Y27" s="21"/>
      <c r="Z27" s="21"/>
      <c r="AA27" s="21"/>
      <c r="AB27" s="21"/>
      <c r="AC27" s="21"/>
      <c r="AD27" s="21"/>
      <c r="AE27" s="21"/>
      <c r="AF27" s="21"/>
      <c r="AG27" s="21"/>
    </row>
    <row r="28" spans="1:33" ht="15.75" x14ac:dyDescent="0.25">
      <c r="A28" s="21"/>
      <c r="B28" s="66"/>
      <c r="C28" s="97" t="s">
        <v>15</v>
      </c>
      <c r="D28" s="6"/>
      <c r="E28" s="6"/>
      <c r="F28" s="6"/>
      <c r="G28" s="6"/>
      <c r="H28" s="6"/>
      <c r="I28" s="128"/>
      <c r="J28" s="48"/>
      <c r="K28" s="21"/>
      <c r="L28" s="21"/>
      <c r="M28" s="517" t="s">
        <v>257</v>
      </c>
      <c r="N28" s="518"/>
      <c r="O28" s="518"/>
      <c r="P28" s="518"/>
      <c r="Q28" s="518"/>
      <c r="R28" s="518"/>
      <c r="S28" s="518"/>
      <c r="T28" s="518"/>
      <c r="U28" s="518"/>
      <c r="V28" s="518"/>
      <c r="W28" s="519"/>
      <c r="X28" s="21"/>
      <c r="Y28" s="21"/>
      <c r="Z28" s="21"/>
      <c r="AA28" s="21"/>
      <c r="AB28" s="21"/>
      <c r="AC28" s="21"/>
      <c r="AD28" s="21"/>
      <c r="AE28" s="21"/>
      <c r="AF28" s="21"/>
      <c r="AG28" s="21"/>
    </row>
    <row r="29" spans="1:33" ht="15.75" x14ac:dyDescent="0.25">
      <c r="A29" s="21"/>
      <c r="B29" s="66"/>
      <c r="C29" s="97" t="s">
        <v>13</v>
      </c>
      <c r="D29" s="6"/>
      <c r="E29" s="6"/>
      <c r="F29" s="6"/>
      <c r="G29" s="6"/>
      <c r="H29" s="6"/>
      <c r="I29" s="128"/>
      <c r="J29" s="48"/>
      <c r="K29" s="21"/>
      <c r="L29" s="21"/>
      <c r="M29" s="517"/>
      <c r="N29" s="518"/>
      <c r="O29" s="518"/>
      <c r="P29" s="518"/>
      <c r="Q29" s="518"/>
      <c r="R29" s="518"/>
      <c r="S29" s="518"/>
      <c r="T29" s="518"/>
      <c r="U29" s="518"/>
      <c r="V29" s="518"/>
      <c r="W29" s="519"/>
      <c r="X29" s="21"/>
      <c r="Y29" s="21"/>
      <c r="Z29" s="21"/>
      <c r="AA29" s="21"/>
      <c r="AB29" s="21"/>
      <c r="AC29" s="21"/>
      <c r="AD29" s="21"/>
      <c r="AE29" s="21"/>
      <c r="AF29" s="21"/>
      <c r="AG29" s="21"/>
    </row>
    <row r="30" spans="1:33" ht="15.75" x14ac:dyDescent="0.25">
      <c r="A30" s="21"/>
      <c r="B30" s="66"/>
      <c r="C30" s="97" t="s">
        <v>12</v>
      </c>
      <c r="D30" s="6"/>
      <c r="E30" s="6"/>
      <c r="F30" s="6"/>
      <c r="G30" s="6"/>
      <c r="H30" s="6"/>
      <c r="I30" s="128"/>
      <c r="J30" s="48"/>
      <c r="K30" s="21"/>
      <c r="L30" s="21"/>
      <c r="M30" s="532" t="s">
        <v>259</v>
      </c>
      <c r="N30" s="533"/>
      <c r="O30" s="533"/>
      <c r="P30" s="533"/>
      <c r="Q30" s="533"/>
      <c r="R30" s="533"/>
      <c r="S30" s="533"/>
      <c r="T30" s="533"/>
      <c r="U30" s="533"/>
      <c r="V30" s="533"/>
      <c r="W30" s="534"/>
      <c r="X30" s="21"/>
      <c r="Y30" s="21"/>
      <c r="Z30" s="21"/>
      <c r="AA30" s="21"/>
      <c r="AB30" s="21"/>
      <c r="AC30" s="21"/>
      <c r="AD30" s="21"/>
      <c r="AE30" s="21"/>
      <c r="AF30" s="21"/>
      <c r="AG30" s="21"/>
    </row>
    <row r="31" spans="1:33" ht="15.75" x14ac:dyDescent="0.25">
      <c r="A31" s="21"/>
      <c r="B31" s="66"/>
      <c r="C31" s="97" t="s">
        <v>251</v>
      </c>
      <c r="D31" s="6"/>
      <c r="E31" s="6"/>
      <c r="F31" s="6"/>
      <c r="G31" s="6"/>
      <c r="H31" s="6"/>
      <c r="I31" s="128"/>
      <c r="J31" s="48"/>
      <c r="K31" s="21"/>
      <c r="L31" s="21"/>
      <c r="M31" s="517" t="s">
        <v>260</v>
      </c>
      <c r="N31" s="518"/>
      <c r="O31" s="518"/>
      <c r="P31" s="518"/>
      <c r="Q31" s="518"/>
      <c r="R31" s="518"/>
      <c r="S31" s="518"/>
      <c r="T31" s="518"/>
      <c r="U31" s="518"/>
      <c r="V31" s="518"/>
      <c r="W31" s="519"/>
      <c r="X31" s="21"/>
      <c r="Y31" s="21"/>
      <c r="Z31" s="21"/>
      <c r="AA31" s="21"/>
      <c r="AB31" s="21"/>
      <c r="AC31" s="21"/>
      <c r="AD31" s="21"/>
      <c r="AE31" s="21"/>
      <c r="AF31" s="21"/>
      <c r="AG31" s="21"/>
    </row>
    <row r="32" spans="1:33" ht="15.75" x14ac:dyDescent="0.25">
      <c r="A32" s="21"/>
      <c r="B32" s="66"/>
      <c r="C32" s="97" t="s">
        <v>256</v>
      </c>
      <c r="D32" s="6"/>
      <c r="E32" s="6"/>
      <c r="F32" s="6"/>
      <c r="G32" s="6"/>
      <c r="H32" s="6"/>
      <c r="I32" s="128"/>
      <c r="J32" s="48"/>
      <c r="K32" s="21"/>
      <c r="L32" s="21"/>
      <c r="M32" s="532" t="s">
        <v>307</v>
      </c>
      <c r="N32" s="533"/>
      <c r="O32" s="533"/>
      <c r="P32" s="533"/>
      <c r="Q32" s="533"/>
      <c r="R32" s="533"/>
      <c r="S32" s="533"/>
      <c r="T32" s="533"/>
      <c r="U32" s="533"/>
      <c r="V32" s="533"/>
      <c r="W32" s="534"/>
      <c r="X32" s="21"/>
      <c r="Y32" s="21"/>
      <c r="Z32" s="21"/>
      <c r="AA32" s="21"/>
      <c r="AB32" s="21"/>
      <c r="AC32" s="21"/>
      <c r="AD32" s="21"/>
      <c r="AE32" s="21"/>
      <c r="AF32" s="21"/>
      <c r="AG32" s="21"/>
    </row>
    <row r="33" spans="1:33" ht="21" x14ac:dyDescent="0.35">
      <c r="A33" s="21"/>
      <c r="B33" s="66"/>
      <c r="C33" s="99" t="s">
        <v>226</v>
      </c>
      <c r="D33" s="28"/>
      <c r="E33" s="28"/>
      <c r="F33" s="28"/>
      <c r="G33" s="28"/>
      <c r="H33" s="28"/>
      <c r="I33" s="129"/>
      <c r="J33" s="48"/>
      <c r="K33" s="21"/>
      <c r="L33" s="21"/>
      <c r="M33" s="535" t="s">
        <v>533</v>
      </c>
      <c r="N33" s="536"/>
      <c r="O33" s="536"/>
      <c r="P33" s="536"/>
      <c r="Q33" s="536"/>
      <c r="R33" s="536"/>
      <c r="S33" s="536"/>
      <c r="T33" s="536"/>
      <c r="U33" s="536"/>
      <c r="V33" s="536"/>
      <c r="W33" s="537"/>
      <c r="X33" s="21"/>
      <c r="Y33" s="21"/>
      <c r="Z33" s="21"/>
      <c r="AA33" s="21"/>
      <c r="AB33" s="21"/>
      <c r="AC33" s="21"/>
      <c r="AD33" s="21"/>
      <c r="AE33" s="21"/>
      <c r="AF33" s="21"/>
      <c r="AG33" s="21"/>
    </row>
    <row r="34" spans="1:33" ht="15.75" x14ac:dyDescent="0.25">
      <c r="A34" s="21"/>
      <c r="B34" s="66"/>
      <c r="C34" s="97" t="s">
        <v>254</v>
      </c>
      <c r="D34" s="6"/>
      <c r="E34" s="6"/>
      <c r="F34" s="6"/>
      <c r="G34" s="6"/>
      <c r="H34" s="6"/>
      <c r="I34" s="128"/>
      <c r="J34" s="48"/>
      <c r="K34" s="21"/>
      <c r="L34" s="21"/>
      <c r="M34" s="21"/>
      <c r="N34" s="21"/>
      <c r="O34" s="21"/>
      <c r="P34" s="21"/>
      <c r="Q34" s="21"/>
      <c r="R34" s="21"/>
      <c r="S34" s="21"/>
      <c r="T34" s="21"/>
      <c r="U34" s="21"/>
      <c r="V34" s="21"/>
      <c r="W34" s="21"/>
      <c r="X34" s="21"/>
      <c r="Y34" s="21"/>
      <c r="Z34" s="21"/>
      <c r="AA34" s="21"/>
      <c r="AB34" s="21"/>
      <c r="AC34" s="21"/>
      <c r="AD34" s="21"/>
      <c r="AE34" s="21"/>
      <c r="AF34" s="21"/>
      <c r="AG34" s="21"/>
    </row>
    <row r="35" spans="1:33" ht="15.75" x14ac:dyDescent="0.25">
      <c r="A35" s="21"/>
      <c r="B35" s="66"/>
      <c r="C35" s="97" t="s">
        <v>252</v>
      </c>
      <c r="D35" s="6"/>
      <c r="E35" s="6"/>
      <c r="F35" s="6"/>
      <c r="G35" s="6"/>
      <c r="H35" s="6"/>
      <c r="I35" s="128"/>
      <c r="J35" s="48"/>
      <c r="K35" s="21"/>
      <c r="L35" s="21"/>
      <c r="M35" s="21"/>
      <c r="N35" s="21"/>
      <c r="O35" s="21"/>
      <c r="P35" s="21"/>
      <c r="Q35" s="21"/>
      <c r="R35" s="21"/>
      <c r="S35" s="21"/>
      <c r="T35" s="21"/>
      <c r="U35" s="21"/>
      <c r="V35" s="21"/>
      <c r="W35" s="21"/>
      <c r="X35" s="21"/>
      <c r="Y35" s="21"/>
      <c r="Z35" s="21"/>
      <c r="AA35" s="21"/>
      <c r="AB35" s="21"/>
      <c r="AC35" s="21"/>
      <c r="AD35" s="21"/>
      <c r="AE35" s="21"/>
      <c r="AF35" s="21"/>
      <c r="AG35" s="21"/>
    </row>
    <row r="36" spans="1:33" ht="15.75" x14ac:dyDescent="0.25">
      <c r="A36" s="21"/>
      <c r="B36" s="66"/>
      <c r="C36" s="97" t="s">
        <v>16</v>
      </c>
      <c r="D36" s="6"/>
      <c r="E36" s="6"/>
      <c r="F36" s="6"/>
      <c r="G36" s="6"/>
      <c r="H36" s="6"/>
      <c r="I36" s="128"/>
      <c r="J36" s="48"/>
      <c r="K36" s="21"/>
      <c r="L36" s="21"/>
      <c r="M36" s="21"/>
      <c r="N36" s="21"/>
      <c r="O36" s="21"/>
      <c r="P36" s="21"/>
      <c r="Q36" s="21"/>
      <c r="R36" s="21"/>
      <c r="S36" s="21"/>
      <c r="T36" s="21"/>
      <c r="U36" s="21"/>
      <c r="V36" s="21"/>
      <c r="W36" s="21"/>
      <c r="X36" s="21"/>
      <c r="Y36" s="21"/>
      <c r="Z36" s="21"/>
      <c r="AA36" s="21"/>
      <c r="AB36" s="21"/>
      <c r="AC36" s="21"/>
      <c r="AD36" s="21"/>
      <c r="AE36" s="21"/>
      <c r="AF36" s="21"/>
      <c r="AG36" s="21"/>
    </row>
    <row r="37" spans="1:33" ht="15.75" x14ac:dyDescent="0.25">
      <c r="A37" s="21"/>
      <c r="B37" s="66"/>
      <c r="C37" s="97" t="s">
        <v>17</v>
      </c>
      <c r="D37" s="6"/>
      <c r="E37" s="6"/>
      <c r="F37" s="6"/>
      <c r="G37" s="6"/>
      <c r="H37" s="6"/>
      <c r="I37" s="128"/>
      <c r="J37" s="48"/>
      <c r="K37" s="21"/>
      <c r="L37" s="21"/>
      <c r="M37" s="21"/>
      <c r="N37" s="21"/>
      <c r="O37" s="21"/>
      <c r="P37" s="21"/>
      <c r="Q37" s="21"/>
      <c r="R37" s="21"/>
      <c r="S37" s="21"/>
      <c r="T37" s="21"/>
      <c r="U37" s="21"/>
      <c r="V37" s="21"/>
      <c r="W37" s="21"/>
      <c r="X37" s="21"/>
      <c r="Y37" s="21"/>
      <c r="Z37" s="21"/>
      <c r="AA37" s="21"/>
      <c r="AB37" s="21"/>
      <c r="AC37" s="21"/>
      <c r="AD37" s="21"/>
      <c r="AE37" s="21"/>
      <c r="AF37" s="21"/>
      <c r="AG37" s="21"/>
    </row>
    <row r="38" spans="1:33" ht="15.75" x14ac:dyDescent="0.25">
      <c r="A38" s="21"/>
      <c r="B38" s="66"/>
      <c r="C38" s="97" t="s">
        <v>253</v>
      </c>
      <c r="D38" s="6"/>
      <c r="E38" s="6"/>
      <c r="F38" s="6"/>
      <c r="G38" s="6"/>
      <c r="H38" s="6"/>
      <c r="I38" s="128"/>
      <c r="J38" s="48"/>
      <c r="K38" s="21"/>
      <c r="L38" s="21"/>
      <c r="M38" s="21"/>
      <c r="N38" s="21"/>
      <c r="O38" s="21"/>
      <c r="P38" s="21"/>
      <c r="Q38" s="21"/>
      <c r="R38" s="21"/>
      <c r="S38" s="21"/>
      <c r="T38" s="21"/>
      <c r="U38" s="21"/>
      <c r="V38" s="21"/>
      <c r="W38" s="21"/>
      <c r="X38" s="21"/>
      <c r="Y38" s="21"/>
      <c r="Z38" s="21"/>
      <c r="AA38" s="21"/>
      <c r="AB38" s="21"/>
      <c r="AC38" s="21"/>
      <c r="AD38" s="21"/>
      <c r="AE38" s="21"/>
      <c r="AF38" s="21"/>
      <c r="AG38" s="21"/>
    </row>
    <row r="39" spans="1:33" ht="15.75" x14ac:dyDescent="0.25">
      <c r="A39" s="21"/>
      <c r="B39" s="66"/>
      <c r="C39" s="97" t="s">
        <v>18</v>
      </c>
      <c r="D39" s="6"/>
      <c r="E39" s="6"/>
      <c r="F39" s="6"/>
      <c r="G39" s="6"/>
      <c r="H39" s="6"/>
      <c r="I39" s="128"/>
      <c r="J39" s="48"/>
      <c r="K39" s="21"/>
      <c r="L39" s="21"/>
      <c r="M39" s="21"/>
      <c r="N39" s="21"/>
      <c r="O39" s="21"/>
      <c r="P39" s="21"/>
      <c r="Q39" s="21"/>
      <c r="R39" s="21"/>
      <c r="S39" s="21"/>
      <c r="T39" s="21"/>
      <c r="U39" s="21"/>
      <c r="V39" s="21"/>
      <c r="W39" s="21"/>
      <c r="X39" s="21"/>
      <c r="Y39" s="21"/>
      <c r="Z39" s="21"/>
      <c r="AA39" s="21"/>
      <c r="AB39" s="21"/>
      <c r="AC39" s="21"/>
      <c r="AD39" s="21"/>
      <c r="AE39" s="21"/>
      <c r="AF39" s="21"/>
      <c r="AG39" s="21"/>
    </row>
    <row r="40" spans="1:33" ht="15.75" x14ac:dyDescent="0.25">
      <c r="A40" s="21"/>
      <c r="B40" s="66"/>
      <c r="C40" s="97" t="s">
        <v>600</v>
      </c>
      <c r="D40" s="6"/>
      <c r="E40" s="6"/>
      <c r="F40" s="6"/>
      <c r="G40" s="6"/>
      <c r="H40" s="6"/>
      <c r="I40" s="128"/>
      <c r="J40" s="48"/>
      <c r="K40" s="21"/>
      <c r="L40" s="21"/>
      <c r="M40" s="21"/>
      <c r="N40" s="21"/>
      <c r="O40" s="21"/>
      <c r="P40" s="21"/>
      <c r="Q40" s="21"/>
      <c r="R40" s="21"/>
      <c r="S40" s="21"/>
      <c r="T40" s="21"/>
      <c r="U40" s="21"/>
      <c r="V40" s="21"/>
      <c r="W40" s="21"/>
      <c r="X40" s="21"/>
      <c r="Y40" s="21"/>
      <c r="Z40" s="21"/>
      <c r="AA40" s="21"/>
      <c r="AB40" s="21"/>
      <c r="AC40" s="21"/>
      <c r="AD40" s="21"/>
      <c r="AE40" s="21"/>
      <c r="AF40" s="21"/>
      <c r="AG40" s="21"/>
    </row>
    <row r="41" spans="1:33" ht="15.75" x14ac:dyDescent="0.25">
      <c r="A41" s="21"/>
      <c r="B41" s="66"/>
      <c r="C41" s="97" t="s">
        <v>250</v>
      </c>
      <c r="D41" s="6"/>
      <c r="E41" s="6"/>
      <c r="F41" s="6"/>
      <c r="G41" s="6"/>
      <c r="H41" s="6"/>
      <c r="I41" s="128"/>
      <c r="J41" s="48"/>
      <c r="K41" s="21"/>
      <c r="L41" s="21"/>
      <c r="M41" s="21"/>
      <c r="N41" s="21"/>
      <c r="O41" s="21"/>
      <c r="P41" s="21"/>
      <c r="Q41" s="21"/>
      <c r="R41" s="21"/>
      <c r="S41" s="21"/>
      <c r="T41" s="21"/>
      <c r="U41" s="21"/>
      <c r="V41" s="21"/>
      <c r="W41" s="21"/>
      <c r="X41" s="21"/>
      <c r="Y41" s="21"/>
      <c r="Z41" s="21"/>
      <c r="AA41" s="21"/>
      <c r="AB41" s="21"/>
      <c r="AC41" s="21"/>
      <c r="AD41" s="21"/>
      <c r="AE41" s="21"/>
      <c r="AF41" s="21"/>
      <c r="AG41" s="21"/>
    </row>
    <row r="42" spans="1:33" ht="15.75" x14ac:dyDescent="0.25">
      <c r="A42" s="21"/>
      <c r="B42" s="66"/>
      <c r="C42" s="97" t="s">
        <v>732</v>
      </c>
      <c r="D42" s="6"/>
      <c r="E42" s="6"/>
      <c r="F42" s="6"/>
      <c r="G42" s="6"/>
      <c r="H42" s="6"/>
      <c r="I42" s="127">
        <f>Subcontractors!G26</f>
        <v>0</v>
      </c>
      <c r="J42" s="48"/>
      <c r="K42" s="21"/>
      <c r="L42" s="21"/>
      <c r="M42" s="21"/>
      <c r="N42" s="21"/>
      <c r="O42" s="21"/>
      <c r="P42" s="21"/>
      <c r="Q42" s="21"/>
      <c r="R42" s="21"/>
      <c r="S42" s="21"/>
      <c r="T42" s="21"/>
      <c r="U42" s="21"/>
      <c r="V42" s="21"/>
      <c r="W42" s="21"/>
      <c r="X42" s="21"/>
      <c r="Y42" s="21"/>
      <c r="Z42" s="21"/>
      <c r="AA42" s="21"/>
      <c r="AB42" s="21"/>
      <c r="AC42" s="21"/>
      <c r="AD42" s="21"/>
      <c r="AE42" s="21"/>
      <c r="AF42" s="21"/>
      <c r="AG42" s="21"/>
    </row>
    <row r="43" spans="1:33" ht="21" x14ac:dyDescent="0.35">
      <c r="A43" s="21"/>
      <c r="B43" s="66"/>
      <c r="C43" s="99" t="s">
        <v>281</v>
      </c>
      <c r="D43" s="28"/>
      <c r="E43" s="28"/>
      <c r="F43" s="28"/>
      <c r="G43" s="28"/>
      <c r="H43" s="28"/>
      <c r="I43" s="129"/>
      <c r="J43" s="48"/>
      <c r="K43" s="21"/>
      <c r="L43" s="21"/>
      <c r="M43" s="21"/>
      <c r="N43" s="21"/>
      <c r="O43" s="21"/>
      <c r="P43" s="21"/>
      <c r="Q43" s="21"/>
      <c r="R43" s="21"/>
      <c r="S43" s="21"/>
      <c r="T43" s="21"/>
      <c r="U43" s="21"/>
      <c r="V43" s="21"/>
      <c r="W43" s="21"/>
      <c r="X43" s="21"/>
      <c r="Y43" s="21"/>
      <c r="Z43" s="21"/>
      <c r="AA43" s="21"/>
      <c r="AB43" s="21"/>
      <c r="AC43" s="21"/>
      <c r="AD43" s="21"/>
      <c r="AE43" s="21"/>
      <c r="AF43" s="21"/>
      <c r="AG43" s="21"/>
    </row>
    <row r="44" spans="1:33" ht="15.75" x14ac:dyDescent="0.25">
      <c r="A44" s="21"/>
      <c r="B44" s="66"/>
      <c r="C44" s="546"/>
      <c r="D44" s="546"/>
      <c r="E44" s="546"/>
      <c r="F44" s="546"/>
      <c r="G44" s="6"/>
      <c r="H44" s="6"/>
      <c r="I44" s="128"/>
      <c r="J44" s="48"/>
      <c r="K44" s="21"/>
      <c r="L44" s="21"/>
      <c r="M44" s="21"/>
      <c r="N44" s="21"/>
      <c r="O44" s="21"/>
      <c r="P44" s="21"/>
      <c r="Q44" s="21"/>
      <c r="R44" s="21"/>
      <c r="S44" s="21"/>
      <c r="T44" s="21"/>
      <c r="U44" s="21"/>
      <c r="V44" s="21"/>
      <c r="W44" s="21"/>
      <c r="X44" s="21"/>
      <c r="Y44" s="21"/>
      <c r="Z44" s="21"/>
      <c r="AA44" s="21"/>
      <c r="AB44" s="21"/>
      <c r="AC44" s="21"/>
      <c r="AD44" s="21"/>
      <c r="AE44" s="21"/>
      <c r="AF44" s="21"/>
      <c r="AG44" s="21"/>
    </row>
    <row r="45" spans="1:33" ht="15.75" x14ac:dyDescent="0.25">
      <c r="A45" s="21"/>
      <c r="B45" s="66"/>
      <c r="C45" s="548"/>
      <c r="D45" s="548"/>
      <c r="E45" s="548"/>
      <c r="F45" s="548"/>
      <c r="G45" s="6"/>
      <c r="H45" s="6"/>
      <c r="I45" s="128"/>
      <c r="J45" s="48"/>
      <c r="K45" s="21"/>
      <c r="L45" s="21"/>
      <c r="M45" s="21"/>
      <c r="N45" s="21"/>
      <c r="O45" s="21"/>
      <c r="P45" s="21"/>
      <c r="Q45" s="21"/>
      <c r="R45" s="21"/>
      <c r="S45" s="21"/>
      <c r="T45" s="21"/>
      <c r="U45" s="21"/>
      <c r="V45" s="21"/>
      <c r="W45" s="21"/>
      <c r="X45" s="21"/>
      <c r="Y45" s="21"/>
      <c r="Z45" s="21"/>
      <c r="AA45" s="21"/>
      <c r="AB45" s="21"/>
      <c r="AC45" s="21"/>
      <c r="AD45" s="21"/>
      <c r="AE45" s="21"/>
      <c r="AF45" s="21"/>
      <c r="AG45" s="21"/>
    </row>
    <row r="46" spans="1:33" ht="15.75" x14ac:dyDescent="0.25">
      <c r="A46" s="21"/>
      <c r="B46" s="66"/>
      <c r="C46" s="547"/>
      <c r="D46" s="547"/>
      <c r="E46" s="547"/>
      <c r="F46" s="547"/>
      <c r="G46" s="6"/>
      <c r="H46" s="6"/>
      <c r="I46" s="128"/>
      <c r="J46" s="48"/>
      <c r="K46" s="21"/>
      <c r="L46" s="21"/>
      <c r="M46" s="21"/>
      <c r="N46" s="21"/>
      <c r="O46" s="21"/>
      <c r="P46" s="21"/>
      <c r="Q46" s="21"/>
      <c r="R46" s="21"/>
      <c r="S46" s="21"/>
      <c r="T46" s="21"/>
      <c r="U46" s="21"/>
      <c r="V46" s="21"/>
      <c r="W46" s="21"/>
      <c r="X46" s="21"/>
      <c r="Y46" s="21"/>
      <c r="Z46" s="21"/>
      <c r="AA46" s="21"/>
      <c r="AB46" s="21"/>
      <c r="AC46" s="21"/>
      <c r="AD46" s="21"/>
      <c r="AE46" s="21"/>
      <c r="AF46" s="21"/>
      <c r="AG46" s="21"/>
    </row>
    <row r="47" spans="1:33" ht="15.75" x14ac:dyDescent="0.25">
      <c r="A47" s="21"/>
      <c r="B47" s="66"/>
      <c r="C47" s="547"/>
      <c r="D47" s="547"/>
      <c r="E47" s="547"/>
      <c r="F47" s="547"/>
      <c r="G47" s="6"/>
      <c r="H47" s="6"/>
      <c r="I47" s="128"/>
      <c r="J47" s="48"/>
      <c r="K47" s="21"/>
      <c r="L47" s="21"/>
      <c r="M47" s="21"/>
      <c r="N47" s="21"/>
      <c r="O47" s="21"/>
      <c r="P47" s="21"/>
      <c r="Q47" s="21"/>
      <c r="R47" s="21"/>
      <c r="S47" s="21"/>
      <c r="T47" s="21"/>
      <c r="U47" s="21"/>
      <c r="V47" s="21"/>
      <c r="W47" s="21"/>
      <c r="X47" s="21"/>
      <c r="Y47" s="21"/>
      <c r="Z47" s="21"/>
      <c r="AA47" s="21"/>
      <c r="AB47" s="21"/>
      <c r="AC47" s="21"/>
      <c r="AD47" s="21"/>
      <c r="AE47" s="21"/>
      <c r="AF47" s="21"/>
      <c r="AG47" s="21"/>
    </row>
    <row r="48" spans="1:33" ht="15.75" x14ac:dyDescent="0.25">
      <c r="A48" s="21"/>
      <c r="B48" s="66"/>
      <c r="C48" s="547"/>
      <c r="D48" s="547"/>
      <c r="E48" s="547"/>
      <c r="F48" s="547"/>
      <c r="G48" s="6"/>
      <c r="H48" s="6"/>
      <c r="I48" s="128"/>
      <c r="J48" s="48"/>
      <c r="K48" s="21"/>
      <c r="L48" s="21"/>
      <c r="M48" s="21"/>
      <c r="N48" s="21"/>
      <c r="O48" s="21"/>
      <c r="P48" s="21"/>
      <c r="Q48" s="21"/>
      <c r="R48" s="21"/>
      <c r="S48" s="21"/>
      <c r="T48" s="21"/>
      <c r="U48" s="21"/>
      <c r="V48" s="21"/>
      <c r="W48" s="21"/>
      <c r="X48" s="21"/>
      <c r="Y48" s="21"/>
      <c r="Z48" s="21"/>
      <c r="AA48" s="21"/>
      <c r="AB48" s="21"/>
      <c r="AC48" s="21"/>
      <c r="AD48" s="21"/>
      <c r="AE48" s="21"/>
      <c r="AF48" s="21"/>
      <c r="AG48" s="21"/>
    </row>
    <row r="49" spans="1:33" ht="15.75" x14ac:dyDescent="0.25">
      <c r="A49" s="21"/>
      <c r="B49" s="66"/>
      <c r="C49" s="547"/>
      <c r="D49" s="547"/>
      <c r="E49" s="547"/>
      <c r="F49" s="547"/>
      <c r="G49" s="6"/>
      <c r="H49" s="6"/>
      <c r="I49" s="128"/>
      <c r="J49" s="48"/>
      <c r="K49" s="21"/>
      <c r="L49" s="21"/>
      <c r="M49" s="21"/>
      <c r="N49" s="21"/>
      <c r="O49" s="21"/>
      <c r="P49" s="21"/>
      <c r="Q49" s="21"/>
      <c r="R49" s="21"/>
      <c r="S49" s="21"/>
      <c r="T49" s="21"/>
      <c r="U49" s="21"/>
      <c r="V49" s="21"/>
      <c r="W49" s="21"/>
      <c r="X49" s="21"/>
      <c r="Y49" s="21"/>
      <c r="Z49" s="21"/>
      <c r="AA49" s="21"/>
      <c r="AB49" s="21"/>
      <c r="AC49" s="21"/>
      <c r="AD49" s="21"/>
      <c r="AE49" s="21"/>
      <c r="AF49" s="21"/>
      <c r="AG49" s="21"/>
    </row>
    <row r="50" spans="1:33" ht="6" customHeight="1" x14ac:dyDescent="0.25">
      <c r="A50" s="21"/>
      <c r="B50" s="66"/>
      <c r="C50" s="389"/>
      <c r="D50" s="390"/>
      <c r="E50" s="389"/>
      <c r="F50" s="393"/>
      <c r="G50" s="16"/>
      <c r="H50" s="393"/>
      <c r="I50" s="391"/>
      <c r="J50" s="48"/>
      <c r="K50" s="21"/>
      <c r="L50" s="21"/>
      <c r="M50" s="283"/>
      <c r="N50" s="5"/>
      <c r="O50" s="5"/>
      <c r="P50" s="5"/>
      <c r="Q50" s="5"/>
      <c r="R50" s="5"/>
      <c r="S50" s="5"/>
      <c r="T50" s="5"/>
      <c r="U50" s="5"/>
      <c r="V50" s="5"/>
      <c r="W50" s="98"/>
      <c r="X50" s="21"/>
      <c r="Y50" s="21"/>
      <c r="Z50" s="21"/>
      <c r="AA50" s="21"/>
      <c r="AB50" s="21"/>
      <c r="AC50" s="21"/>
      <c r="AD50" s="21"/>
      <c r="AE50" s="21"/>
      <c r="AF50" s="21"/>
      <c r="AG50" s="21"/>
    </row>
    <row r="51" spans="1:33" ht="18.75" x14ac:dyDescent="0.3">
      <c r="A51" s="21"/>
      <c r="B51" s="66"/>
      <c r="C51" s="88" t="s">
        <v>206</v>
      </c>
      <c r="D51" s="89"/>
      <c r="E51" s="69"/>
      <c r="F51" s="90"/>
      <c r="G51" s="18"/>
      <c r="H51" s="90"/>
      <c r="I51" s="126">
        <f>SUM(I26:I50)</f>
        <v>0</v>
      </c>
      <c r="J51" s="48"/>
      <c r="K51" s="21"/>
      <c r="L51" s="21"/>
      <c r="M51" s="27" t="s">
        <v>248</v>
      </c>
      <c r="N51" s="85"/>
      <c r="O51" s="64"/>
      <c r="P51" s="6"/>
      <c r="Q51" s="6"/>
      <c r="R51" s="6"/>
      <c r="S51" s="6"/>
      <c r="T51" s="6"/>
      <c r="U51" s="6"/>
      <c r="V51" s="6"/>
      <c r="W51" s="65"/>
      <c r="X51" s="21"/>
      <c r="Y51" s="21"/>
      <c r="Z51" s="21"/>
      <c r="AA51" s="21"/>
      <c r="AB51" s="21"/>
      <c r="AC51" s="21"/>
      <c r="AD51" s="21"/>
      <c r="AE51" s="21"/>
      <c r="AF51" s="21"/>
      <c r="AG51" s="21"/>
    </row>
    <row r="52" spans="1:33" ht="16.5" customHeight="1" x14ac:dyDescent="0.25">
      <c r="A52" s="21"/>
      <c r="B52" s="66"/>
      <c r="C52" s="23"/>
      <c r="D52" s="23"/>
      <c r="E52" s="544" t="s">
        <v>232</v>
      </c>
      <c r="F52" s="23"/>
      <c r="G52" s="23"/>
      <c r="H52" s="544" t="s">
        <v>219</v>
      </c>
      <c r="I52" s="394"/>
      <c r="J52" s="48"/>
      <c r="K52" s="21"/>
      <c r="L52" s="21"/>
      <c r="M52" s="523" t="s">
        <v>585</v>
      </c>
      <c r="N52" s="524"/>
      <c r="O52" s="524"/>
      <c r="P52" s="524"/>
      <c r="Q52" s="524"/>
      <c r="R52" s="524"/>
      <c r="S52" s="524"/>
      <c r="T52" s="524"/>
      <c r="U52" s="524"/>
      <c r="V52" s="524"/>
      <c r="W52" s="525"/>
      <c r="X52" s="21"/>
      <c r="Y52" s="21"/>
      <c r="Z52" s="21"/>
      <c r="AA52" s="21"/>
      <c r="AB52" s="21"/>
      <c r="AC52" s="21"/>
      <c r="AD52" s="21"/>
      <c r="AE52" s="21"/>
      <c r="AF52" s="21"/>
      <c r="AG52" s="21"/>
    </row>
    <row r="53" spans="1:33" ht="26.25" customHeight="1" x14ac:dyDescent="0.35">
      <c r="A53" s="21"/>
      <c r="B53" s="66"/>
      <c r="C53" s="99" t="s">
        <v>231</v>
      </c>
      <c r="D53" s="28"/>
      <c r="E53" s="545"/>
      <c r="F53" s="28"/>
      <c r="G53" s="28"/>
      <c r="H53" s="545"/>
      <c r="I53" s="130" t="str">
        <f>IF(F54="Over Max","Capped at 10%"," ")</f>
        <v xml:space="preserve"> </v>
      </c>
      <c r="J53" s="48"/>
      <c r="K53" s="21"/>
      <c r="L53" s="21"/>
      <c r="M53" s="529" t="s">
        <v>587</v>
      </c>
      <c r="N53" s="530"/>
      <c r="O53" s="530"/>
      <c r="P53" s="530"/>
      <c r="Q53" s="530"/>
      <c r="R53" s="530"/>
      <c r="S53" s="530"/>
      <c r="T53" s="530"/>
      <c r="U53" s="530"/>
      <c r="V53" s="530"/>
      <c r="W53" s="531"/>
      <c r="X53" s="21"/>
      <c r="Y53" s="21"/>
      <c r="Z53" s="21"/>
      <c r="AA53" s="21"/>
      <c r="AB53" s="21"/>
      <c r="AC53" s="21"/>
      <c r="AD53" s="21"/>
      <c r="AE53" s="21"/>
      <c r="AF53" s="21"/>
      <c r="AG53" s="21"/>
    </row>
    <row r="54" spans="1:33" ht="24" customHeight="1" x14ac:dyDescent="0.25">
      <c r="A54" s="21"/>
      <c r="B54" s="66"/>
      <c r="C54" s="305" t="s">
        <v>249</v>
      </c>
      <c r="D54" s="395"/>
      <c r="E54" s="120"/>
      <c r="F54" s="396" t="str">
        <f>IF(E54&gt;0.1,IF(H54=TRUE," ","Over Max")," ")</f>
        <v xml:space="preserve"> </v>
      </c>
      <c r="G54" s="395"/>
      <c r="H54" s="397" t="b">
        <v>0</v>
      </c>
      <c r="I54" s="131">
        <f>IF(F54="Over Max",(I24+I51-I27)*0.1,(I24+I51-I27)*E54)</f>
        <v>0</v>
      </c>
      <c r="J54" s="48"/>
      <c r="K54" s="21"/>
      <c r="L54" s="21"/>
      <c r="M54" s="529"/>
      <c r="N54" s="530"/>
      <c r="O54" s="530"/>
      <c r="P54" s="530"/>
      <c r="Q54" s="530"/>
      <c r="R54" s="530"/>
      <c r="S54" s="530"/>
      <c r="T54" s="530"/>
      <c r="U54" s="530"/>
      <c r="V54" s="530"/>
      <c r="W54" s="531"/>
      <c r="X54" s="21"/>
      <c r="Y54" s="21"/>
      <c r="Z54" s="21"/>
      <c r="AA54" s="21"/>
      <c r="AB54" s="21"/>
      <c r="AC54" s="21"/>
      <c r="AD54" s="21"/>
      <c r="AE54" s="21"/>
      <c r="AF54" s="21"/>
      <c r="AG54" s="21"/>
    </row>
    <row r="55" spans="1:33" ht="5.25" customHeight="1" x14ac:dyDescent="0.25">
      <c r="A55" s="21"/>
      <c r="B55" s="66"/>
      <c r="C55" s="389"/>
      <c r="D55" s="390"/>
      <c r="E55" s="389"/>
      <c r="F55" s="393"/>
      <c r="G55" s="16"/>
      <c r="H55" s="393"/>
      <c r="I55" s="391"/>
      <c r="J55" s="48"/>
      <c r="K55" s="21"/>
      <c r="L55" s="21"/>
      <c r="M55" s="538" t="s">
        <v>584</v>
      </c>
      <c r="N55" s="539"/>
      <c r="O55" s="539"/>
      <c r="P55" s="539"/>
      <c r="Q55" s="539"/>
      <c r="R55" s="539"/>
      <c r="S55" s="539"/>
      <c r="T55" s="539"/>
      <c r="U55" s="539"/>
      <c r="V55" s="539"/>
      <c r="W55" s="540"/>
      <c r="X55" s="21"/>
      <c r="Y55" s="21"/>
      <c r="Z55" s="21"/>
      <c r="AA55" s="21"/>
      <c r="AB55" s="21"/>
      <c r="AC55" s="21"/>
      <c r="AD55" s="21"/>
      <c r="AE55" s="21"/>
      <c r="AF55" s="21"/>
      <c r="AG55" s="21"/>
    </row>
    <row r="56" spans="1:33" ht="18.75" customHeight="1" x14ac:dyDescent="0.3">
      <c r="A56" s="21"/>
      <c r="B56" s="66"/>
      <c r="C56" s="294" t="s">
        <v>210</v>
      </c>
      <c r="D56" s="295"/>
      <c r="E56" s="296"/>
      <c r="F56" s="297"/>
      <c r="G56" s="298"/>
      <c r="H56" s="297"/>
      <c r="I56" s="362">
        <f>+I24+I51+I54</f>
        <v>0</v>
      </c>
      <c r="J56" s="48"/>
      <c r="K56" s="21"/>
      <c r="L56" s="21"/>
      <c r="M56" s="538"/>
      <c r="N56" s="539"/>
      <c r="O56" s="539"/>
      <c r="P56" s="539"/>
      <c r="Q56" s="539"/>
      <c r="R56" s="539"/>
      <c r="S56" s="539"/>
      <c r="T56" s="539"/>
      <c r="U56" s="539"/>
      <c r="V56" s="539"/>
      <c r="W56" s="540"/>
      <c r="X56" s="100"/>
      <c r="Y56" s="21"/>
      <c r="Z56" s="21"/>
      <c r="AA56" s="21"/>
      <c r="AB56" s="21"/>
      <c r="AC56" s="21"/>
      <c r="AD56" s="21"/>
      <c r="AE56" s="21"/>
      <c r="AF56" s="21"/>
      <c r="AG56" s="21"/>
    </row>
    <row r="57" spans="1:33" ht="15.75" customHeight="1" thickBot="1" x14ac:dyDescent="0.3">
      <c r="A57" s="21"/>
      <c r="B57" s="51"/>
      <c r="C57" s="52"/>
      <c r="D57" s="52"/>
      <c r="E57" s="52"/>
      <c r="F57" s="52"/>
      <c r="G57" s="52"/>
      <c r="H57" s="52"/>
      <c r="I57" s="398"/>
      <c r="J57" s="53"/>
      <c r="K57" s="21"/>
      <c r="L57" s="21"/>
      <c r="M57" s="541"/>
      <c r="N57" s="542"/>
      <c r="O57" s="542"/>
      <c r="P57" s="542"/>
      <c r="Q57" s="542"/>
      <c r="R57" s="542"/>
      <c r="S57" s="542"/>
      <c r="T57" s="542"/>
      <c r="U57" s="542"/>
      <c r="V57" s="542"/>
      <c r="W57" s="543"/>
      <c r="X57" s="21"/>
      <c r="Y57" s="21"/>
      <c r="Z57" s="21"/>
      <c r="AA57" s="21"/>
      <c r="AB57" s="21"/>
      <c r="AC57" s="21"/>
      <c r="AD57" s="21"/>
      <c r="AE57" s="21"/>
      <c r="AF57" s="21"/>
      <c r="AG57" s="21"/>
    </row>
    <row r="58" spans="1:33" ht="9" customHeight="1" thickTop="1" x14ac:dyDescent="0.25">
      <c r="A58" s="21"/>
      <c r="I58" s="132"/>
      <c r="K58" s="21"/>
      <c r="L58" s="21"/>
      <c r="M58" s="21"/>
      <c r="N58" s="21"/>
      <c r="O58" s="21"/>
      <c r="P58" s="21"/>
      <c r="Q58" s="21"/>
      <c r="R58" s="21"/>
      <c r="S58" s="21"/>
      <c r="T58" s="21"/>
      <c r="U58" s="21"/>
      <c r="V58" s="21"/>
      <c r="W58" s="21"/>
      <c r="X58" s="21"/>
      <c r="Y58" s="21"/>
      <c r="Z58" s="21"/>
      <c r="AA58" s="21"/>
      <c r="AB58" s="21"/>
      <c r="AC58" s="21"/>
      <c r="AD58" s="21"/>
      <c r="AE58" s="21"/>
      <c r="AF58" s="21"/>
      <c r="AG58" s="21"/>
    </row>
    <row r="59" spans="1:33" ht="8.25" customHeight="1" thickBot="1" x14ac:dyDescent="0.3">
      <c r="A59" s="21"/>
      <c r="I59" s="132"/>
      <c r="K59" s="21"/>
      <c r="L59" s="21"/>
      <c r="M59" s="21"/>
      <c r="N59" s="21"/>
      <c r="O59" s="21"/>
      <c r="P59" s="21"/>
      <c r="Q59" s="21"/>
      <c r="R59" s="21"/>
      <c r="S59" s="21"/>
      <c r="T59" s="21"/>
      <c r="U59" s="21"/>
      <c r="V59" s="21"/>
      <c r="W59" s="21"/>
      <c r="X59" s="21"/>
      <c r="Y59" s="21"/>
      <c r="Z59" s="21"/>
      <c r="AA59" s="21"/>
      <c r="AB59" s="21"/>
      <c r="AC59" s="21"/>
      <c r="AD59" s="21"/>
      <c r="AE59" s="21"/>
      <c r="AF59" s="21"/>
      <c r="AG59" s="21"/>
    </row>
    <row r="60" spans="1:33" ht="24.75" thickTop="1" thickBot="1" x14ac:dyDescent="0.4">
      <c r="A60" s="21"/>
      <c r="B60" s="101" t="s">
        <v>3</v>
      </c>
      <c r="C60" s="102"/>
      <c r="D60" s="102"/>
      <c r="E60" s="102"/>
      <c r="F60" s="102"/>
      <c r="G60" s="102"/>
      <c r="H60" s="102"/>
      <c r="I60" s="133"/>
      <c r="J60" s="103"/>
      <c r="K60" s="21"/>
      <c r="L60" s="21"/>
      <c r="M60" s="21"/>
      <c r="N60" s="21"/>
      <c r="O60" s="21"/>
      <c r="P60" s="21"/>
      <c r="Q60" s="21"/>
      <c r="R60" s="21"/>
      <c r="S60" s="21"/>
      <c r="T60" s="21"/>
      <c r="U60" s="21"/>
      <c r="V60" s="21"/>
      <c r="W60" s="21"/>
      <c r="X60" s="21"/>
      <c r="Y60" s="21"/>
      <c r="Z60" s="21"/>
      <c r="AA60" s="21"/>
      <c r="AB60" s="21"/>
      <c r="AC60" s="21"/>
      <c r="AD60" s="21"/>
      <c r="AE60" s="21"/>
      <c r="AF60" s="21"/>
      <c r="AG60" s="21"/>
    </row>
    <row r="61" spans="1:33" ht="15.75" customHeight="1" thickTop="1" x14ac:dyDescent="0.25">
      <c r="A61" s="21"/>
      <c r="B61" s="66"/>
      <c r="C61" s="399"/>
      <c r="I61" s="132"/>
      <c r="J61" s="48"/>
      <c r="K61" s="21"/>
      <c r="L61" s="21"/>
      <c r="M61" s="21"/>
      <c r="N61" s="21"/>
      <c r="O61" s="21"/>
      <c r="P61" s="21"/>
      <c r="Q61" s="21"/>
      <c r="R61" s="21"/>
      <c r="S61" s="21"/>
      <c r="T61" s="21"/>
      <c r="U61" s="21"/>
      <c r="V61" s="21"/>
      <c r="W61" s="21"/>
      <c r="X61" s="21"/>
      <c r="Y61" s="21"/>
      <c r="Z61" s="21"/>
      <c r="AA61" s="21"/>
      <c r="AB61" s="21"/>
      <c r="AC61" s="21"/>
      <c r="AD61" s="21"/>
      <c r="AE61" s="21"/>
      <c r="AF61" s="21"/>
      <c r="AG61" s="21"/>
    </row>
    <row r="62" spans="1:33" ht="21" x14ac:dyDescent="0.35">
      <c r="A62" s="21"/>
      <c r="B62" s="66"/>
      <c r="C62" s="99" t="s">
        <v>200</v>
      </c>
      <c r="D62" s="28"/>
      <c r="E62" s="28"/>
      <c r="F62" s="28"/>
      <c r="G62" s="374"/>
      <c r="H62" s="104" t="s">
        <v>290</v>
      </c>
      <c r="I62" s="134" t="s">
        <v>208</v>
      </c>
      <c r="J62" s="48"/>
      <c r="K62" s="21"/>
      <c r="L62" s="21"/>
      <c r="M62" s="30" t="s">
        <v>272</v>
      </c>
      <c r="N62" s="5"/>
      <c r="O62" s="5"/>
      <c r="P62" s="5"/>
      <c r="Q62" s="5"/>
      <c r="R62" s="5"/>
      <c r="S62" s="5"/>
      <c r="T62" s="5"/>
      <c r="U62" s="5"/>
      <c r="V62" s="5"/>
      <c r="W62" s="98"/>
      <c r="X62" s="21"/>
      <c r="Y62" s="21"/>
      <c r="Z62" s="21"/>
      <c r="AA62" s="21"/>
      <c r="AB62" s="21"/>
      <c r="AC62" s="21"/>
      <c r="AD62" s="21"/>
      <c r="AE62" s="21"/>
      <c r="AF62" s="21"/>
      <c r="AG62" s="21"/>
    </row>
    <row r="63" spans="1:33" ht="15.75" x14ac:dyDescent="0.25">
      <c r="A63" s="21"/>
      <c r="B63" s="66"/>
      <c r="C63" s="97" t="s">
        <v>4</v>
      </c>
      <c r="D63" s="6"/>
      <c r="E63" s="6"/>
      <c r="F63" s="6"/>
      <c r="G63" s="105"/>
      <c r="H63" s="105" t="s">
        <v>19</v>
      </c>
      <c r="I63" s="128"/>
      <c r="J63" s="48"/>
      <c r="K63" s="21"/>
      <c r="L63" s="21"/>
      <c r="M63" s="523" t="s">
        <v>270</v>
      </c>
      <c r="N63" s="524"/>
      <c r="O63" s="524"/>
      <c r="P63" s="524"/>
      <c r="Q63" s="524"/>
      <c r="R63" s="524"/>
      <c r="S63" s="524"/>
      <c r="T63" s="524"/>
      <c r="U63" s="524"/>
      <c r="V63" s="524"/>
      <c r="W63" s="525"/>
      <c r="X63" s="21"/>
      <c r="Y63" s="21"/>
      <c r="Z63" s="21"/>
      <c r="AA63" s="21"/>
      <c r="AB63" s="21"/>
      <c r="AC63" s="21"/>
      <c r="AD63" s="21"/>
      <c r="AE63" s="21"/>
      <c r="AF63" s="21"/>
      <c r="AG63" s="21"/>
    </row>
    <row r="64" spans="1:33" ht="15.75" x14ac:dyDescent="0.25">
      <c r="A64" s="21"/>
      <c r="B64" s="66"/>
      <c r="C64" s="106" t="s">
        <v>312</v>
      </c>
      <c r="D64" s="6"/>
      <c r="E64" s="6"/>
      <c r="F64" s="6"/>
      <c r="G64" s="105"/>
      <c r="H64" s="105"/>
      <c r="I64" s="135"/>
      <c r="J64" s="48"/>
      <c r="K64" s="21"/>
      <c r="L64" s="21"/>
      <c r="M64" s="523" t="s">
        <v>271</v>
      </c>
      <c r="N64" s="524"/>
      <c r="O64" s="524"/>
      <c r="P64" s="524"/>
      <c r="Q64" s="524"/>
      <c r="R64" s="524"/>
      <c r="S64" s="524"/>
      <c r="T64" s="524"/>
      <c r="U64" s="524"/>
      <c r="V64" s="524"/>
      <c r="W64" s="525"/>
      <c r="X64" s="21"/>
      <c r="Y64" s="21"/>
      <c r="Z64" s="21"/>
      <c r="AA64" s="21"/>
      <c r="AB64" s="21"/>
      <c r="AC64" s="21"/>
      <c r="AD64" s="21"/>
      <c r="AE64" s="21"/>
      <c r="AF64" s="21"/>
      <c r="AG64" s="21"/>
    </row>
    <row r="65" spans="1:33" ht="15.75" customHeight="1" x14ac:dyDescent="0.25">
      <c r="A65" s="21"/>
      <c r="B65" s="66"/>
      <c r="C65" s="547"/>
      <c r="D65" s="547"/>
      <c r="E65" s="547"/>
      <c r="F65" s="547"/>
      <c r="G65" s="105"/>
      <c r="H65" s="105" t="s">
        <v>19</v>
      </c>
      <c r="I65" s="128"/>
      <c r="J65" s="48"/>
      <c r="K65" s="21"/>
      <c r="L65" s="21"/>
      <c r="M65" s="523" t="s">
        <v>601</v>
      </c>
      <c r="N65" s="524"/>
      <c r="O65" s="524"/>
      <c r="P65" s="524"/>
      <c r="Q65" s="524"/>
      <c r="R65" s="524"/>
      <c r="S65" s="524"/>
      <c r="T65" s="524"/>
      <c r="U65" s="524"/>
      <c r="V65" s="524"/>
      <c r="W65" s="525"/>
      <c r="X65" s="21"/>
      <c r="Y65" s="21"/>
      <c r="Z65" s="21"/>
      <c r="AA65" s="21"/>
      <c r="AB65" s="21"/>
      <c r="AC65" s="21"/>
      <c r="AD65" s="21"/>
      <c r="AE65" s="21"/>
      <c r="AF65" s="21"/>
      <c r="AG65" s="21"/>
    </row>
    <row r="66" spans="1:33" ht="15.75" x14ac:dyDescent="0.25">
      <c r="A66" s="21"/>
      <c r="B66" s="66"/>
      <c r="C66" s="547"/>
      <c r="D66" s="547"/>
      <c r="E66" s="547"/>
      <c r="F66" s="547"/>
      <c r="G66" s="105"/>
      <c r="H66" s="105" t="s">
        <v>19</v>
      </c>
      <c r="I66" s="128"/>
      <c r="J66" s="48"/>
      <c r="K66" s="21"/>
      <c r="L66" s="21"/>
      <c r="M66" s="555"/>
      <c r="N66" s="556"/>
      <c r="O66" s="556"/>
      <c r="P66" s="556"/>
      <c r="Q66" s="556"/>
      <c r="R66" s="556"/>
      <c r="S66" s="556"/>
      <c r="T66" s="556"/>
      <c r="U66" s="556"/>
      <c r="V66" s="556"/>
      <c r="W66" s="557"/>
      <c r="X66" s="21"/>
      <c r="Y66" s="21"/>
      <c r="Z66" s="21"/>
      <c r="AA66" s="21"/>
      <c r="AB66" s="21"/>
      <c r="AC66" s="21"/>
      <c r="AD66" s="21"/>
      <c r="AE66" s="21"/>
      <c r="AF66" s="21"/>
      <c r="AG66" s="21"/>
    </row>
    <row r="67" spans="1:33" ht="15.75" x14ac:dyDescent="0.25">
      <c r="A67" s="21"/>
      <c r="B67" s="66"/>
      <c r="C67" s="547"/>
      <c r="D67" s="547"/>
      <c r="E67" s="547"/>
      <c r="F67" s="547"/>
      <c r="G67" s="105"/>
      <c r="H67" s="105" t="s">
        <v>19</v>
      </c>
      <c r="I67" s="128"/>
      <c r="J67" s="48"/>
      <c r="K67" s="21"/>
      <c r="L67" s="21"/>
      <c r="M67" s="21"/>
      <c r="N67" s="21"/>
      <c r="O67" s="21"/>
      <c r="P67" s="21"/>
      <c r="Q67" s="21"/>
      <c r="R67" s="21"/>
      <c r="S67" s="21"/>
      <c r="T67" s="21"/>
      <c r="U67" s="21"/>
      <c r="V67" s="21"/>
      <c r="W67" s="21"/>
      <c r="X67" s="21"/>
      <c r="Y67" s="21"/>
      <c r="Z67" s="21"/>
      <c r="AA67" s="21"/>
      <c r="AB67" s="21"/>
      <c r="AC67" s="21"/>
      <c r="AD67" s="21"/>
      <c r="AE67" s="21"/>
      <c r="AF67" s="21"/>
      <c r="AG67" s="21"/>
    </row>
    <row r="68" spans="1:33" ht="15.75" x14ac:dyDescent="0.25">
      <c r="A68" s="21"/>
      <c r="B68" s="66"/>
      <c r="C68" s="547"/>
      <c r="D68" s="547"/>
      <c r="E68" s="547"/>
      <c r="F68" s="547"/>
      <c r="G68" s="105"/>
      <c r="H68" s="105" t="s">
        <v>19</v>
      </c>
      <c r="I68" s="128"/>
      <c r="J68" s="48"/>
      <c r="K68" s="21"/>
      <c r="L68" s="21"/>
      <c r="M68" s="21"/>
      <c r="N68" s="21"/>
      <c r="O68" s="21"/>
      <c r="P68" s="21"/>
      <c r="Q68" s="21"/>
      <c r="R68" s="21"/>
      <c r="S68" s="21"/>
      <c r="T68" s="21"/>
      <c r="U68" s="21"/>
      <c r="V68" s="21"/>
      <c r="W68" s="21"/>
      <c r="X68" s="21"/>
      <c r="Y68" s="21"/>
      <c r="Z68" s="21"/>
      <c r="AA68" s="21"/>
      <c r="AB68" s="21"/>
      <c r="AC68" s="21"/>
      <c r="AD68" s="21"/>
      <c r="AE68" s="21"/>
      <c r="AF68" s="21"/>
      <c r="AG68" s="21"/>
    </row>
    <row r="69" spans="1:33" ht="15.75" x14ac:dyDescent="0.25">
      <c r="A69" s="21"/>
      <c r="B69" s="66"/>
      <c r="C69" s="547"/>
      <c r="D69" s="547"/>
      <c r="E69" s="547"/>
      <c r="F69" s="547"/>
      <c r="G69" s="105"/>
      <c r="H69" s="105" t="s">
        <v>19</v>
      </c>
      <c r="I69" s="128"/>
      <c r="J69" s="48"/>
      <c r="K69" s="21"/>
      <c r="L69" s="21"/>
      <c r="M69" s="21"/>
      <c r="N69" s="21"/>
      <c r="O69" s="21"/>
      <c r="P69" s="21"/>
      <c r="Q69" s="21"/>
      <c r="R69" s="21"/>
      <c r="S69" s="21"/>
      <c r="T69" s="21"/>
      <c r="U69" s="21"/>
      <c r="V69" s="21"/>
      <c r="W69" s="21"/>
      <c r="X69" s="21"/>
      <c r="Y69" s="21"/>
      <c r="Z69" s="21"/>
      <c r="AA69" s="21"/>
      <c r="AB69" s="21"/>
      <c r="AC69" s="21"/>
      <c r="AD69" s="21"/>
      <c r="AE69" s="21"/>
      <c r="AF69" s="21"/>
      <c r="AG69" s="21"/>
    </row>
    <row r="70" spans="1:33" ht="5.25" customHeight="1" x14ac:dyDescent="0.25">
      <c r="A70" s="21"/>
      <c r="B70" s="66"/>
      <c r="C70" s="389"/>
      <c r="D70" s="390"/>
      <c r="E70" s="389"/>
      <c r="F70" s="393"/>
      <c r="G70" s="16"/>
      <c r="H70" s="393"/>
      <c r="I70" s="136"/>
      <c r="J70" s="48"/>
      <c r="K70" s="21"/>
      <c r="L70" s="21"/>
      <c r="M70" s="21"/>
      <c r="N70" s="21"/>
      <c r="O70" s="21"/>
      <c r="P70" s="21"/>
      <c r="Q70" s="21"/>
      <c r="R70" s="21"/>
      <c r="S70" s="21"/>
      <c r="T70" s="21"/>
      <c r="U70" s="21"/>
      <c r="V70" s="21"/>
      <c r="W70" s="21"/>
      <c r="X70" s="21"/>
      <c r="Y70" s="21"/>
      <c r="Z70" s="21"/>
      <c r="AA70" s="21"/>
      <c r="AB70" s="21"/>
      <c r="AC70" s="21"/>
      <c r="AD70" s="21"/>
      <c r="AE70" s="21"/>
      <c r="AF70" s="21"/>
      <c r="AG70" s="21"/>
    </row>
    <row r="71" spans="1:33" ht="18.75" x14ac:dyDescent="0.3">
      <c r="A71" s="21"/>
      <c r="B71" s="66"/>
      <c r="C71" s="88" t="s">
        <v>207</v>
      </c>
      <c r="D71" s="89"/>
      <c r="E71" s="69"/>
      <c r="F71" s="90"/>
      <c r="G71" s="18"/>
      <c r="H71" s="90"/>
      <c r="I71" s="126">
        <f>SUM(I62:I70)</f>
        <v>0</v>
      </c>
      <c r="J71" s="48"/>
      <c r="K71" s="21"/>
      <c r="L71" s="21"/>
      <c r="M71" s="21"/>
      <c r="N71" s="21"/>
      <c r="O71" s="21"/>
      <c r="P71" s="21"/>
      <c r="Q71" s="21"/>
      <c r="R71" s="21"/>
      <c r="S71" s="21"/>
      <c r="T71" s="21"/>
      <c r="U71" s="21"/>
      <c r="V71" s="21"/>
      <c r="W71" s="21"/>
      <c r="X71" s="21"/>
      <c r="Y71" s="21"/>
      <c r="Z71" s="21"/>
      <c r="AA71" s="21"/>
      <c r="AB71" s="21"/>
      <c r="AC71" s="21"/>
      <c r="AD71" s="21"/>
      <c r="AE71" s="21"/>
      <c r="AF71" s="21"/>
      <c r="AG71" s="21"/>
    </row>
    <row r="72" spans="1:33" ht="29.25" customHeight="1" x14ac:dyDescent="0.35">
      <c r="A72" s="21"/>
      <c r="B72" s="66"/>
      <c r="C72" s="99" t="s">
        <v>282</v>
      </c>
      <c r="D72" s="28"/>
      <c r="E72" s="28"/>
      <c r="F72" s="28"/>
      <c r="G72" s="374"/>
      <c r="H72" s="374"/>
      <c r="I72" s="134" t="s">
        <v>208</v>
      </c>
      <c r="J72" s="48"/>
      <c r="K72" s="21"/>
      <c r="L72" s="21"/>
      <c r="M72" s="21"/>
      <c r="N72" s="21"/>
      <c r="O72" s="21"/>
      <c r="P72" s="21"/>
      <c r="Q72" s="21"/>
      <c r="R72" s="21"/>
      <c r="S72" s="21"/>
      <c r="T72" s="21"/>
      <c r="U72" s="21"/>
      <c r="V72" s="21"/>
      <c r="W72" s="21"/>
      <c r="X72" s="21"/>
      <c r="Y72" s="21"/>
      <c r="Z72" s="21"/>
      <c r="AA72" s="21"/>
      <c r="AB72" s="21"/>
      <c r="AC72" s="21"/>
      <c r="AD72" s="21"/>
      <c r="AE72" s="21"/>
      <c r="AF72" s="21"/>
      <c r="AG72" s="21"/>
    </row>
    <row r="73" spans="1:33" ht="15.75" x14ac:dyDescent="0.25">
      <c r="A73" s="21"/>
      <c r="B73" s="66"/>
      <c r="C73" s="3"/>
      <c r="D73" s="6"/>
      <c r="E73" s="6"/>
      <c r="F73" s="6"/>
      <c r="G73" s="6"/>
      <c r="H73" s="105" t="s">
        <v>20</v>
      </c>
      <c r="I73" s="128"/>
      <c r="J73" s="48"/>
      <c r="K73" s="21"/>
      <c r="L73" s="21"/>
      <c r="M73" s="21"/>
      <c r="N73" s="21"/>
      <c r="O73" s="21"/>
      <c r="P73" s="21"/>
      <c r="Q73" s="21"/>
      <c r="R73" s="21"/>
      <c r="S73" s="21"/>
      <c r="T73" s="21"/>
      <c r="U73" s="21"/>
      <c r="V73" s="21"/>
      <c r="W73" s="21"/>
      <c r="X73" s="21"/>
      <c r="Y73" s="21"/>
      <c r="Z73" s="21"/>
      <c r="AA73" s="21"/>
      <c r="AB73" s="21"/>
      <c r="AC73" s="21"/>
      <c r="AD73" s="21"/>
      <c r="AE73" s="21"/>
      <c r="AF73" s="21"/>
      <c r="AG73" s="21"/>
    </row>
    <row r="74" spans="1:33" ht="15.75" x14ac:dyDescent="0.25">
      <c r="A74" s="21"/>
      <c r="B74" s="66"/>
      <c r="C74" s="1"/>
      <c r="D74" s="6"/>
      <c r="E74" s="6"/>
      <c r="F74" s="6"/>
      <c r="G74" s="6"/>
      <c r="H74" s="105" t="s">
        <v>20</v>
      </c>
      <c r="I74" s="128"/>
      <c r="J74" s="48"/>
      <c r="K74" s="21"/>
      <c r="L74" s="21"/>
      <c r="M74" s="21"/>
      <c r="N74" s="21"/>
      <c r="O74" s="21"/>
      <c r="P74" s="21"/>
      <c r="Q74" s="21"/>
      <c r="R74" s="21"/>
      <c r="S74" s="21"/>
      <c r="T74" s="21"/>
      <c r="U74" s="21"/>
      <c r="V74" s="21"/>
      <c r="W74" s="21"/>
      <c r="X74" s="21"/>
      <c r="Y74" s="21"/>
      <c r="Z74" s="21"/>
      <c r="AA74" s="21"/>
      <c r="AB74" s="21"/>
      <c r="AC74" s="21"/>
      <c r="AD74" s="21"/>
      <c r="AE74" s="21"/>
      <c r="AF74" s="21"/>
      <c r="AG74" s="21"/>
    </row>
    <row r="75" spans="1:33" ht="15.75" x14ac:dyDescent="0.25">
      <c r="A75" s="21"/>
      <c r="B75" s="66"/>
      <c r="C75" s="1"/>
      <c r="D75" s="6"/>
      <c r="E75" s="6"/>
      <c r="F75" s="6"/>
      <c r="G75" s="6"/>
      <c r="H75" s="105" t="s">
        <v>20</v>
      </c>
      <c r="I75" s="128"/>
      <c r="J75" s="48"/>
      <c r="K75" s="21"/>
      <c r="L75" s="21"/>
      <c r="M75" s="21"/>
      <c r="N75" s="21"/>
      <c r="O75" s="21"/>
      <c r="P75" s="21"/>
      <c r="Q75" s="21"/>
      <c r="R75" s="21"/>
      <c r="S75" s="21"/>
      <c r="T75" s="21"/>
      <c r="U75" s="21"/>
      <c r="V75" s="21"/>
      <c r="W75" s="21"/>
      <c r="X75" s="21"/>
      <c r="Y75" s="21"/>
      <c r="Z75" s="21"/>
      <c r="AA75" s="21"/>
      <c r="AB75" s="21"/>
      <c r="AC75" s="21"/>
      <c r="AD75" s="21"/>
      <c r="AE75" s="21"/>
      <c r="AF75" s="21"/>
      <c r="AG75" s="21"/>
    </row>
    <row r="76" spans="1:33" ht="15.75" x14ac:dyDescent="0.25">
      <c r="A76" s="21"/>
      <c r="B76" s="66"/>
      <c r="C76" s="1"/>
      <c r="D76" s="6"/>
      <c r="E76" s="6"/>
      <c r="F76" s="6"/>
      <c r="G76" s="6"/>
      <c r="H76" s="105" t="s">
        <v>20</v>
      </c>
      <c r="I76" s="128"/>
      <c r="J76" s="48"/>
      <c r="K76" s="21"/>
      <c r="L76" s="21"/>
      <c r="M76" s="21"/>
      <c r="N76" s="21"/>
      <c r="O76" s="21"/>
      <c r="P76" s="21"/>
      <c r="Q76" s="21"/>
      <c r="R76" s="21"/>
      <c r="S76" s="21"/>
      <c r="T76" s="21"/>
      <c r="U76" s="21"/>
      <c r="V76" s="21"/>
      <c r="W76" s="21"/>
      <c r="X76" s="21"/>
      <c r="Y76" s="21"/>
      <c r="Z76" s="21"/>
      <c r="AA76" s="21"/>
      <c r="AB76" s="21"/>
      <c r="AC76" s="21"/>
      <c r="AD76" s="21"/>
      <c r="AE76" s="21"/>
      <c r="AF76" s="21"/>
      <c r="AG76" s="21"/>
    </row>
    <row r="77" spans="1:33" ht="15.75" x14ac:dyDescent="0.25">
      <c r="A77" s="21"/>
      <c r="B77" s="66"/>
      <c r="C77" s="1"/>
      <c r="D77" s="6"/>
      <c r="E77" s="6"/>
      <c r="F77" s="6"/>
      <c r="G77" s="6"/>
      <c r="H77" s="105" t="s">
        <v>20</v>
      </c>
      <c r="I77" s="128"/>
      <c r="J77" s="48"/>
      <c r="K77" s="21"/>
      <c r="L77" s="21"/>
      <c r="M77" s="21"/>
      <c r="N77" s="21"/>
      <c r="O77" s="21"/>
      <c r="P77" s="21"/>
      <c r="Q77" s="21"/>
      <c r="R77" s="21"/>
      <c r="S77" s="21"/>
      <c r="T77" s="21"/>
      <c r="U77" s="21"/>
      <c r="V77" s="21"/>
      <c r="W77" s="21"/>
      <c r="X77" s="21"/>
      <c r="Y77" s="21"/>
      <c r="Z77" s="21"/>
      <c r="AA77" s="21"/>
      <c r="AB77" s="21"/>
      <c r="AC77" s="21"/>
      <c r="AD77" s="21"/>
      <c r="AE77" s="21"/>
      <c r="AF77" s="21"/>
      <c r="AG77" s="21"/>
    </row>
    <row r="78" spans="1:33" ht="15.75" x14ac:dyDescent="0.25">
      <c r="A78" s="21"/>
      <c r="B78" s="66"/>
      <c r="C78" s="1"/>
      <c r="D78" s="6"/>
      <c r="E78" s="6"/>
      <c r="F78" s="6"/>
      <c r="G78" s="6"/>
      <c r="H78" s="105" t="s">
        <v>20</v>
      </c>
      <c r="I78" s="128"/>
      <c r="J78" s="48"/>
      <c r="K78" s="21"/>
      <c r="L78" s="21"/>
      <c r="M78" s="21"/>
      <c r="N78" s="21"/>
      <c r="O78" s="21"/>
      <c r="P78" s="21"/>
      <c r="Q78" s="21"/>
      <c r="R78" s="21"/>
      <c r="S78" s="21"/>
      <c r="T78" s="21"/>
      <c r="U78" s="21"/>
      <c r="V78" s="21"/>
      <c r="W78" s="21"/>
      <c r="X78" s="21"/>
      <c r="Y78" s="21"/>
      <c r="Z78" s="21"/>
      <c r="AA78" s="21"/>
      <c r="AB78" s="21"/>
      <c r="AC78" s="21"/>
      <c r="AD78" s="21"/>
      <c r="AE78" s="21"/>
      <c r="AF78" s="21"/>
      <c r="AG78" s="21"/>
    </row>
    <row r="79" spans="1:33" ht="15.75" x14ac:dyDescent="0.25">
      <c r="A79" s="21"/>
      <c r="B79" s="66"/>
      <c r="C79" s="1"/>
      <c r="D79" s="6"/>
      <c r="E79" s="6"/>
      <c r="F79" s="6"/>
      <c r="G79" s="6"/>
      <c r="H79" s="105" t="s">
        <v>20</v>
      </c>
      <c r="I79" s="128"/>
      <c r="J79" s="48"/>
      <c r="K79" s="21"/>
      <c r="L79" s="21"/>
      <c r="M79" s="21"/>
      <c r="N79" s="21"/>
      <c r="O79" s="21"/>
      <c r="P79" s="21"/>
      <c r="Q79" s="21"/>
      <c r="R79" s="21"/>
      <c r="S79" s="21"/>
      <c r="T79" s="21"/>
      <c r="U79" s="21"/>
      <c r="V79" s="21"/>
      <c r="W79" s="21"/>
      <c r="X79" s="21"/>
      <c r="Y79" s="21"/>
      <c r="Z79" s="21"/>
      <c r="AA79" s="21"/>
      <c r="AB79" s="21"/>
      <c r="AC79" s="21"/>
      <c r="AD79" s="21"/>
      <c r="AE79" s="21"/>
      <c r="AF79" s="21"/>
      <c r="AG79" s="21"/>
    </row>
    <row r="80" spans="1:33" ht="15.75" x14ac:dyDescent="0.25">
      <c r="A80" s="21"/>
      <c r="B80" s="66"/>
      <c r="C80" s="1"/>
      <c r="D80" s="6"/>
      <c r="E80" s="6"/>
      <c r="F80" s="6"/>
      <c r="G80" s="6"/>
      <c r="H80" s="105" t="s">
        <v>20</v>
      </c>
      <c r="I80" s="128"/>
      <c r="J80" s="48"/>
      <c r="K80" s="21"/>
      <c r="L80" s="21"/>
      <c r="M80" s="21"/>
      <c r="N80" s="21"/>
      <c r="O80" s="21"/>
      <c r="P80" s="21"/>
      <c r="Q80" s="21"/>
      <c r="R80" s="21"/>
      <c r="S80" s="21"/>
      <c r="T80" s="21"/>
      <c r="U80" s="21"/>
      <c r="V80" s="21"/>
      <c r="W80" s="21"/>
      <c r="X80" s="21"/>
      <c r="Y80" s="21"/>
      <c r="Z80" s="21"/>
      <c r="AA80" s="21"/>
      <c r="AB80" s="21"/>
      <c r="AC80" s="21"/>
      <c r="AD80" s="21"/>
      <c r="AE80" s="21"/>
      <c r="AF80" s="21"/>
      <c r="AG80" s="21"/>
    </row>
    <row r="81" spans="1:33" ht="15.75" x14ac:dyDescent="0.25">
      <c r="A81" s="21"/>
      <c r="B81" s="66"/>
      <c r="C81" s="1"/>
      <c r="D81" s="6"/>
      <c r="E81" s="6"/>
      <c r="F81" s="6"/>
      <c r="G81" s="6"/>
      <c r="H81" s="105" t="s">
        <v>20</v>
      </c>
      <c r="I81" s="128"/>
      <c r="J81" s="48"/>
      <c r="K81" s="21"/>
      <c r="L81" s="21"/>
      <c r="M81" s="21"/>
      <c r="N81" s="21"/>
      <c r="O81" s="21"/>
      <c r="P81" s="21"/>
      <c r="Q81" s="21"/>
      <c r="R81" s="21"/>
      <c r="S81" s="21"/>
      <c r="T81" s="21"/>
      <c r="U81" s="21"/>
      <c r="V81" s="21"/>
      <c r="W81" s="21"/>
      <c r="X81" s="21"/>
      <c r="Y81" s="21"/>
      <c r="Z81" s="21"/>
      <c r="AA81" s="21"/>
      <c r="AB81" s="21"/>
      <c r="AC81" s="21"/>
      <c r="AD81" s="21"/>
      <c r="AE81" s="21"/>
      <c r="AF81" s="21"/>
      <c r="AG81" s="21"/>
    </row>
    <row r="82" spans="1:33" ht="15.75" x14ac:dyDescent="0.25">
      <c r="A82" s="21"/>
      <c r="B82" s="66"/>
      <c r="C82" s="1"/>
      <c r="D82" s="6"/>
      <c r="E82" s="6"/>
      <c r="F82" s="6"/>
      <c r="G82" s="6"/>
      <c r="H82" s="105" t="s">
        <v>20</v>
      </c>
      <c r="I82" s="128"/>
      <c r="J82" s="48"/>
      <c r="K82" s="21"/>
      <c r="L82" s="21"/>
      <c r="M82" s="21"/>
      <c r="N82" s="21"/>
      <c r="O82" s="21"/>
      <c r="P82" s="21"/>
      <c r="Q82" s="21"/>
      <c r="R82" s="21"/>
      <c r="S82" s="21"/>
      <c r="T82" s="21"/>
      <c r="U82" s="21"/>
      <c r="V82" s="21"/>
      <c r="W82" s="21"/>
      <c r="X82" s="21"/>
      <c r="Y82" s="21"/>
      <c r="Z82" s="21"/>
      <c r="AA82" s="21"/>
      <c r="AB82" s="21"/>
      <c r="AC82" s="21"/>
      <c r="AD82" s="21"/>
      <c r="AE82" s="21"/>
      <c r="AF82" s="21"/>
      <c r="AG82" s="21"/>
    </row>
    <row r="83" spans="1:33" ht="8.25" customHeight="1" x14ac:dyDescent="0.25">
      <c r="A83" s="21"/>
      <c r="B83" s="66"/>
      <c r="C83" s="389"/>
      <c r="D83" s="390"/>
      <c r="E83" s="389"/>
      <c r="F83" s="393"/>
      <c r="G83" s="16"/>
      <c r="H83" s="393"/>
      <c r="I83" s="136"/>
      <c r="J83" s="48"/>
      <c r="K83" s="21"/>
      <c r="L83" s="21"/>
      <c r="M83" s="21"/>
      <c r="N83" s="21"/>
      <c r="O83" s="21"/>
      <c r="P83" s="21"/>
      <c r="Q83" s="21"/>
      <c r="R83" s="21"/>
      <c r="S83" s="21"/>
      <c r="T83" s="21"/>
      <c r="U83" s="21"/>
      <c r="V83" s="21"/>
      <c r="W83" s="21"/>
      <c r="X83" s="21"/>
      <c r="Y83" s="21"/>
      <c r="Z83" s="21"/>
      <c r="AA83" s="21"/>
      <c r="AB83" s="21"/>
      <c r="AC83" s="21"/>
      <c r="AD83" s="21"/>
      <c r="AE83" s="21"/>
      <c r="AF83" s="21"/>
      <c r="AG83" s="21"/>
    </row>
    <row r="84" spans="1:33" ht="18.75" x14ac:dyDescent="0.3">
      <c r="A84" s="21"/>
      <c r="B84" s="66"/>
      <c r="C84" s="88" t="s">
        <v>209</v>
      </c>
      <c r="D84" s="89"/>
      <c r="E84" s="69"/>
      <c r="F84" s="90"/>
      <c r="G84" s="18"/>
      <c r="H84" s="90"/>
      <c r="I84" s="126">
        <f>SUM(I72:I83)</f>
        <v>0</v>
      </c>
      <c r="J84" s="48"/>
      <c r="K84" s="21"/>
      <c r="L84" s="21"/>
      <c r="M84" s="21"/>
      <c r="N84" s="21"/>
      <c r="O84" s="21"/>
      <c r="P84" s="21"/>
      <c r="Q84" s="21"/>
      <c r="R84" s="21"/>
      <c r="S84" s="21"/>
      <c r="T84" s="21"/>
      <c r="U84" s="21"/>
      <c r="V84" s="21"/>
      <c r="W84" s="21"/>
      <c r="X84" s="21"/>
      <c r="Y84" s="21"/>
      <c r="Z84" s="21"/>
      <c r="AA84" s="21"/>
      <c r="AB84" s="21"/>
      <c r="AC84" s="21"/>
      <c r="AD84" s="21"/>
      <c r="AE84" s="21"/>
      <c r="AF84" s="21"/>
      <c r="AG84" s="21"/>
    </row>
    <row r="85" spans="1:33" ht="27" customHeight="1" x14ac:dyDescent="0.35">
      <c r="A85" s="21"/>
      <c r="B85" s="66"/>
      <c r="C85" s="99" t="s">
        <v>269</v>
      </c>
      <c r="D85" s="28"/>
      <c r="E85" s="28"/>
      <c r="F85" s="28"/>
      <c r="G85" s="28"/>
      <c r="H85" s="28"/>
      <c r="I85" s="134" t="s">
        <v>208</v>
      </c>
      <c r="J85" s="48"/>
      <c r="K85" s="21"/>
      <c r="L85" s="21"/>
      <c r="M85" s="30" t="s">
        <v>287</v>
      </c>
      <c r="N85" s="5"/>
      <c r="O85" s="5"/>
      <c r="P85" s="5"/>
      <c r="Q85" s="5"/>
      <c r="R85" s="5"/>
      <c r="S85" s="5"/>
      <c r="T85" s="5"/>
      <c r="U85" s="5"/>
      <c r="V85" s="5"/>
      <c r="W85" s="98"/>
      <c r="X85" s="21"/>
      <c r="Y85" s="21"/>
      <c r="Z85" s="21"/>
      <c r="AA85" s="21"/>
      <c r="AB85" s="21"/>
      <c r="AC85" s="21"/>
      <c r="AD85" s="21"/>
      <c r="AE85" s="21"/>
      <c r="AF85" s="21"/>
      <c r="AG85" s="21"/>
    </row>
    <row r="86" spans="1:33" ht="15.75" x14ac:dyDescent="0.25">
      <c r="A86" s="21"/>
      <c r="B86" s="66"/>
      <c r="C86" s="526"/>
      <c r="D86" s="526"/>
      <c r="E86" s="526"/>
      <c r="F86" s="526"/>
      <c r="G86" s="105"/>
      <c r="H86" s="105" t="s">
        <v>20</v>
      </c>
      <c r="I86" s="128"/>
      <c r="J86" s="48"/>
      <c r="K86" s="21"/>
      <c r="L86" s="21"/>
      <c r="M86" s="523" t="s">
        <v>288</v>
      </c>
      <c r="N86" s="524"/>
      <c r="O86" s="524"/>
      <c r="P86" s="524"/>
      <c r="Q86" s="524"/>
      <c r="R86" s="524"/>
      <c r="S86" s="524"/>
      <c r="T86" s="524"/>
      <c r="U86" s="524"/>
      <c r="V86" s="524"/>
      <c r="W86" s="525"/>
      <c r="X86" s="21"/>
      <c r="Y86" s="21"/>
      <c r="Z86" s="21"/>
      <c r="AA86" s="21"/>
      <c r="AB86" s="21"/>
      <c r="AC86" s="21"/>
      <c r="AD86" s="21"/>
      <c r="AE86" s="21"/>
      <c r="AF86" s="21"/>
      <c r="AG86" s="21"/>
    </row>
    <row r="87" spans="1:33" ht="15.75" x14ac:dyDescent="0.25">
      <c r="A87" s="21"/>
      <c r="B87" s="66"/>
      <c r="C87" s="527"/>
      <c r="D87" s="527"/>
      <c r="E87" s="527"/>
      <c r="F87" s="527"/>
      <c r="G87" s="105"/>
      <c r="H87" s="105" t="s">
        <v>20</v>
      </c>
      <c r="I87" s="128"/>
      <c r="J87" s="48"/>
      <c r="K87" s="21"/>
      <c r="L87" s="21"/>
      <c r="M87" s="517" t="s">
        <v>274</v>
      </c>
      <c r="N87" s="518"/>
      <c r="O87" s="518"/>
      <c r="P87" s="518"/>
      <c r="Q87" s="518"/>
      <c r="R87" s="518"/>
      <c r="S87" s="518"/>
      <c r="T87" s="518"/>
      <c r="U87" s="518"/>
      <c r="V87" s="518"/>
      <c r="W87" s="519"/>
      <c r="X87" s="21"/>
      <c r="Y87" s="21"/>
      <c r="Z87" s="21"/>
      <c r="AA87" s="21"/>
      <c r="AB87" s="21"/>
      <c r="AC87" s="21"/>
      <c r="AD87" s="21"/>
      <c r="AE87" s="21"/>
      <c r="AF87" s="21"/>
      <c r="AG87" s="21"/>
    </row>
    <row r="88" spans="1:33" ht="15.75" x14ac:dyDescent="0.25">
      <c r="A88" s="21"/>
      <c r="B88" s="66"/>
      <c r="C88" s="527"/>
      <c r="D88" s="527"/>
      <c r="E88" s="527"/>
      <c r="F88" s="527"/>
      <c r="G88" s="105"/>
      <c r="H88" s="105" t="s">
        <v>20</v>
      </c>
      <c r="I88" s="128"/>
      <c r="J88" s="48"/>
      <c r="K88" s="21"/>
      <c r="L88" s="21"/>
      <c r="M88" s="517" t="s">
        <v>311</v>
      </c>
      <c r="N88" s="518"/>
      <c r="O88" s="518"/>
      <c r="P88" s="518"/>
      <c r="Q88" s="518"/>
      <c r="R88" s="518"/>
      <c r="S88" s="518"/>
      <c r="T88" s="518"/>
      <c r="U88" s="518"/>
      <c r="V88" s="518"/>
      <c r="W88" s="519"/>
      <c r="X88" s="21"/>
      <c r="Y88" s="21"/>
      <c r="Z88" s="21"/>
      <c r="AA88" s="21"/>
      <c r="AB88" s="21"/>
      <c r="AC88" s="21"/>
      <c r="AD88" s="21"/>
      <c r="AE88" s="21"/>
      <c r="AF88" s="21"/>
      <c r="AG88" s="21"/>
    </row>
    <row r="89" spans="1:33" ht="15.75" x14ac:dyDescent="0.25">
      <c r="A89" s="21"/>
      <c r="B89" s="66"/>
      <c r="C89" s="527"/>
      <c r="D89" s="527"/>
      <c r="E89" s="527"/>
      <c r="F89" s="527"/>
      <c r="G89" s="105"/>
      <c r="H89" s="105" t="s">
        <v>20</v>
      </c>
      <c r="I89" s="128"/>
      <c r="J89" s="48"/>
      <c r="K89" s="21"/>
      <c r="L89" s="21"/>
      <c r="M89" s="517" t="s">
        <v>275</v>
      </c>
      <c r="N89" s="518"/>
      <c r="O89" s="518"/>
      <c r="P89" s="518"/>
      <c r="Q89" s="518"/>
      <c r="R89" s="518"/>
      <c r="S89" s="518"/>
      <c r="T89" s="518"/>
      <c r="U89" s="518"/>
      <c r="V89" s="518"/>
      <c r="W89" s="519"/>
      <c r="X89" s="21"/>
      <c r="Y89" s="21"/>
      <c r="Z89" s="21"/>
      <c r="AA89" s="21"/>
      <c r="AB89" s="21"/>
      <c r="AC89" s="21"/>
      <c r="AD89" s="21"/>
      <c r="AE89" s="21"/>
      <c r="AF89" s="21"/>
      <c r="AG89" s="21"/>
    </row>
    <row r="90" spans="1:33" ht="15.75" customHeight="1" x14ac:dyDescent="0.25">
      <c r="A90" s="21"/>
      <c r="B90" s="66"/>
      <c r="C90" s="528"/>
      <c r="D90" s="527"/>
      <c r="E90" s="527"/>
      <c r="F90" s="527"/>
      <c r="G90" s="105"/>
      <c r="H90" s="105" t="s">
        <v>20</v>
      </c>
      <c r="I90" s="128"/>
      <c r="J90" s="48"/>
      <c r="K90" s="21"/>
      <c r="L90" s="21"/>
      <c r="M90" s="517" t="s">
        <v>277</v>
      </c>
      <c r="N90" s="518"/>
      <c r="O90" s="518"/>
      <c r="P90" s="518"/>
      <c r="Q90" s="518"/>
      <c r="R90" s="518"/>
      <c r="S90" s="518"/>
      <c r="T90" s="518"/>
      <c r="U90" s="518"/>
      <c r="V90" s="518"/>
      <c r="W90" s="519"/>
      <c r="X90" s="21"/>
      <c r="Y90" s="21"/>
      <c r="Z90" s="21"/>
      <c r="AA90" s="21"/>
      <c r="AB90" s="21"/>
      <c r="AC90" s="21"/>
      <c r="AD90" s="21"/>
      <c r="AE90" s="21"/>
      <c r="AF90" s="21"/>
      <c r="AG90" s="21"/>
    </row>
    <row r="91" spans="1:33" ht="15.75" x14ac:dyDescent="0.25">
      <c r="A91" s="21"/>
      <c r="B91" s="66"/>
      <c r="C91" s="558"/>
      <c r="D91" s="559"/>
      <c r="E91" s="559"/>
      <c r="F91" s="559"/>
      <c r="G91" s="105"/>
      <c r="H91" s="105" t="s">
        <v>20</v>
      </c>
      <c r="I91" s="128"/>
      <c r="J91" s="48"/>
      <c r="K91" s="21"/>
      <c r="L91" s="21"/>
      <c r="M91" s="517" t="s">
        <v>276</v>
      </c>
      <c r="N91" s="518"/>
      <c r="O91" s="518"/>
      <c r="P91" s="518"/>
      <c r="Q91" s="518"/>
      <c r="R91" s="518"/>
      <c r="S91" s="518"/>
      <c r="T91" s="518"/>
      <c r="U91" s="518"/>
      <c r="V91" s="518"/>
      <c r="W91" s="519"/>
      <c r="X91" s="21"/>
      <c r="Y91" s="21"/>
      <c r="Z91" s="21"/>
      <c r="AA91" s="21"/>
      <c r="AB91" s="21"/>
      <c r="AC91" s="21"/>
      <c r="AD91" s="21"/>
      <c r="AE91" s="21"/>
      <c r="AF91" s="21"/>
      <c r="AG91" s="21"/>
    </row>
    <row r="92" spans="1:33" ht="9" customHeight="1" x14ac:dyDescent="0.25">
      <c r="A92" s="21"/>
      <c r="B92" s="66"/>
      <c r="C92" s="389"/>
      <c r="D92" s="390"/>
      <c r="E92" s="389"/>
      <c r="F92" s="393"/>
      <c r="G92" s="16"/>
      <c r="H92" s="393"/>
      <c r="I92" s="136"/>
      <c r="J92" s="48"/>
      <c r="K92" s="21"/>
      <c r="L92" s="21"/>
      <c r="M92" s="31"/>
      <c r="N92" s="28"/>
      <c r="O92" s="28"/>
      <c r="P92" s="28"/>
      <c r="Q92" s="28"/>
      <c r="R92" s="28"/>
      <c r="S92" s="28"/>
      <c r="T92" s="28"/>
      <c r="U92" s="28"/>
      <c r="V92" s="28"/>
      <c r="W92" s="29"/>
      <c r="X92" s="21"/>
      <c r="Y92" s="21"/>
      <c r="Z92" s="21"/>
      <c r="AA92" s="21"/>
      <c r="AB92" s="21"/>
      <c r="AC92" s="21"/>
      <c r="AD92" s="21"/>
      <c r="AE92" s="21"/>
      <c r="AF92" s="21"/>
      <c r="AG92" s="21"/>
    </row>
    <row r="93" spans="1:33" ht="18.75" x14ac:dyDescent="0.3">
      <c r="A93" s="21"/>
      <c r="B93" s="66"/>
      <c r="C93" s="88" t="s">
        <v>211</v>
      </c>
      <c r="D93" s="89"/>
      <c r="E93" s="69"/>
      <c r="F93" s="90"/>
      <c r="G93" s="18"/>
      <c r="H93" s="90"/>
      <c r="I93" s="126">
        <f>SUM(I85:I92)</f>
        <v>0</v>
      </c>
      <c r="J93" s="48"/>
      <c r="K93" s="21"/>
      <c r="L93" s="21"/>
      <c r="M93" s="21"/>
      <c r="N93" s="21"/>
      <c r="O93" s="21"/>
      <c r="P93" s="21"/>
      <c r="Q93" s="21"/>
      <c r="R93" s="21"/>
      <c r="S93" s="21"/>
      <c r="T93" s="21"/>
      <c r="U93" s="21"/>
      <c r="V93" s="21"/>
      <c r="W93" s="21"/>
      <c r="X93" s="21"/>
      <c r="Y93" s="21"/>
      <c r="Z93" s="21"/>
      <c r="AA93" s="21"/>
      <c r="AB93" s="21"/>
      <c r="AC93" s="21"/>
      <c r="AD93" s="21"/>
      <c r="AE93" s="21"/>
      <c r="AF93" s="21"/>
      <c r="AG93" s="21"/>
    </row>
    <row r="94" spans="1:33" ht="6" customHeight="1" x14ac:dyDescent="0.25">
      <c r="A94" s="21"/>
      <c r="B94" s="66"/>
      <c r="C94" s="399"/>
      <c r="I94" s="132"/>
      <c r="J94" s="48"/>
      <c r="K94" s="21"/>
      <c r="L94" s="21"/>
      <c r="M94" s="507" t="str">
        <f>IF(M96=0,"Match Met",IF(M96&gt;=0,"Match Over","Match Shortage"))</f>
        <v>Match Met</v>
      </c>
      <c r="N94" s="508"/>
      <c r="O94" s="511" t="s">
        <v>698</v>
      </c>
      <c r="P94" s="512"/>
      <c r="Q94" s="512"/>
      <c r="R94" s="512"/>
      <c r="S94" s="512"/>
      <c r="T94" s="512"/>
      <c r="U94" s="512"/>
      <c r="V94" s="512"/>
      <c r="W94" s="513"/>
      <c r="X94" s="21"/>
      <c r="Y94" s="21"/>
      <c r="Z94" s="21"/>
      <c r="AA94" s="21"/>
      <c r="AB94" s="21"/>
      <c r="AC94" s="21"/>
      <c r="AD94" s="21"/>
      <c r="AE94" s="21"/>
      <c r="AF94" s="21"/>
      <c r="AG94" s="21"/>
    </row>
    <row r="95" spans="1:33" ht="8.25" customHeight="1" x14ac:dyDescent="0.25">
      <c r="A95" s="21"/>
      <c r="B95" s="66"/>
      <c r="C95" s="389"/>
      <c r="D95" s="390"/>
      <c r="E95" s="389"/>
      <c r="F95" s="393"/>
      <c r="G95" s="16"/>
      <c r="H95" s="393"/>
      <c r="I95" s="391"/>
      <c r="J95" s="48"/>
      <c r="K95" s="21"/>
      <c r="L95" s="21"/>
      <c r="M95" s="509"/>
      <c r="N95" s="510"/>
      <c r="O95" s="514"/>
      <c r="P95" s="515"/>
      <c r="Q95" s="515"/>
      <c r="R95" s="515"/>
      <c r="S95" s="515"/>
      <c r="T95" s="515"/>
      <c r="U95" s="515"/>
      <c r="V95" s="515"/>
      <c r="W95" s="516"/>
      <c r="X95" s="21"/>
      <c r="Y95" s="21"/>
      <c r="Z95" s="21"/>
      <c r="AA95" s="21"/>
      <c r="AB95" s="21"/>
      <c r="AC95" s="21"/>
      <c r="AD95" s="21"/>
      <c r="AE95" s="21"/>
      <c r="AF95" s="21"/>
      <c r="AG95" s="21"/>
    </row>
    <row r="96" spans="1:33" ht="24.75" customHeight="1" thickBot="1" x14ac:dyDescent="0.3">
      <c r="A96" s="21"/>
      <c r="B96" s="66"/>
      <c r="C96" s="108" t="s">
        <v>21</v>
      </c>
      <c r="D96" s="109"/>
      <c r="E96" s="124"/>
      <c r="F96" s="204"/>
      <c r="G96" s="549" t="str">
        <f>IF(Summary!H20="Not Met","Additional Match Required","Match Requirement Met")</f>
        <v>Match Requirement Met</v>
      </c>
      <c r="H96" s="550"/>
      <c r="I96" s="363">
        <f>I71+I84+I93</f>
        <v>0</v>
      </c>
      <c r="J96" s="48"/>
      <c r="K96" s="21"/>
      <c r="L96" s="21"/>
      <c r="M96" s="553">
        <f>ROUND(Summary!H19,0)</f>
        <v>0</v>
      </c>
      <c r="N96" s="554"/>
      <c r="O96" s="514"/>
      <c r="P96" s="515"/>
      <c r="Q96" s="515"/>
      <c r="R96" s="515"/>
      <c r="S96" s="515"/>
      <c r="T96" s="515"/>
      <c r="U96" s="515"/>
      <c r="V96" s="515"/>
      <c r="W96" s="516"/>
      <c r="X96" s="21"/>
      <c r="Y96" s="21"/>
      <c r="Z96" s="21"/>
      <c r="AA96" s="21"/>
      <c r="AB96" s="21"/>
      <c r="AC96" s="21"/>
      <c r="AD96" s="21"/>
      <c r="AE96" s="21"/>
      <c r="AF96" s="21"/>
      <c r="AG96" s="21"/>
    </row>
    <row r="97" spans="1:33" ht="27" customHeight="1" thickBot="1" x14ac:dyDescent="0.3">
      <c r="A97" s="21"/>
      <c r="B97" s="66"/>
      <c r="C97" s="289" t="s">
        <v>228</v>
      </c>
      <c r="D97" s="290"/>
      <c r="E97" s="291"/>
      <c r="F97" s="292"/>
      <c r="G97" s="293"/>
      <c r="H97" s="292"/>
      <c r="I97" s="364">
        <f>I56-I96</f>
        <v>0</v>
      </c>
      <c r="J97" s="48"/>
      <c r="K97" s="21"/>
      <c r="L97" s="21"/>
      <c r="M97" s="82"/>
      <c r="N97" s="26"/>
      <c r="O97" s="514"/>
      <c r="P97" s="515"/>
      <c r="Q97" s="515"/>
      <c r="R97" s="515"/>
      <c r="S97" s="515"/>
      <c r="T97" s="515"/>
      <c r="U97" s="515"/>
      <c r="V97" s="515"/>
      <c r="W97" s="516"/>
      <c r="X97" s="21"/>
      <c r="Y97" s="21"/>
      <c r="Z97" s="21"/>
      <c r="AA97" s="21"/>
      <c r="AB97" s="21"/>
      <c r="AC97" s="21"/>
      <c r="AD97" s="21"/>
      <c r="AE97" s="21"/>
      <c r="AF97" s="21"/>
      <c r="AG97" s="21"/>
    </row>
    <row r="98" spans="1:33" ht="10.5" customHeight="1" thickBot="1" x14ac:dyDescent="0.3">
      <c r="A98" s="21"/>
      <c r="B98" s="51"/>
      <c r="C98" s="52"/>
      <c r="D98" s="52"/>
      <c r="E98" s="52"/>
      <c r="F98" s="52"/>
      <c r="G98" s="52"/>
      <c r="H98" s="52"/>
      <c r="I98" s="52"/>
      <c r="J98" s="53"/>
      <c r="K98" s="21"/>
      <c r="L98" s="21"/>
      <c r="M98" s="31"/>
      <c r="N98" s="29"/>
      <c r="O98" s="492"/>
      <c r="P98" s="493"/>
      <c r="Q98" s="493"/>
      <c r="R98" s="493"/>
      <c r="S98" s="493"/>
      <c r="T98" s="493"/>
      <c r="U98" s="493"/>
      <c r="V98" s="493"/>
      <c r="W98" s="494"/>
      <c r="X98" s="21"/>
      <c r="Y98" s="21"/>
      <c r="Z98" s="21"/>
      <c r="AA98" s="21"/>
      <c r="AB98" s="21"/>
      <c r="AC98" s="21"/>
      <c r="AD98" s="21"/>
      <c r="AE98" s="21"/>
      <c r="AF98" s="21"/>
      <c r="AG98" s="21"/>
    </row>
    <row r="99" spans="1:33" ht="8.25" customHeight="1" thickTop="1" x14ac:dyDescent="0.3">
      <c r="A99" s="21"/>
      <c r="B99" s="66"/>
      <c r="C99" s="88"/>
      <c r="D99" s="89"/>
      <c r="E99" s="69"/>
      <c r="F99" s="90"/>
      <c r="G99" s="18"/>
      <c r="H99" s="90"/>
      <c r="I99" s="126"/>
      <c r="J99" s="48"/>
      <c r="K99" s="21"/>
      <c r="L99" s="21"/>
      <c r="M99" s="21"/>
      <c r="N99" s="21"/>
      <c r="O99" s="21"/>
      <c r="P99" s="21"/>
      <c r="Q99" s="21"/>
      <c r="R99" s="21"/>
      <c r="S99" s="21"/>
      <c r="T99" s="21"/>
      <c r="U99" s="21"/>
      <c r="V99" s="21"/>
      <c r="W99" s="21"/>
      <c r="X99" s="21"/>
      <c r="Y99" s="21"/>
      <c r="Z99" s="21"/>
      <c r="AA99" s="21"/>
      <c r="AB99" s="21"/>
      <c r="AC99" s="21"/>
      <c r="AD99" s="21"/>
      <c r="AE99" s="21"/>
      <c r="AF99" s="21"/>
      <c r="AG99" s="21"/>
    </row>
    <row r="100" spans="1:33" ht="18.75" customHeight="1" x14ac:dyDescent="0.35">
      <c r="A100" s="21"/>
      <c r="B100" s="66"/>
      <c r="C100" s="99" t="s">
        <v>212</v>
      </c>
      <c r="D100" s="28"/>
      <c r="E100" s="107"/>
      <c r="F100" s="28"/>
      <c r="G100" s="28"/>
      <c r="H100" s="28"/>
      <c r="I100" s="134" t="s">
        <v>208</v>
      </c>
      <c r="J100" s="48"/>
      <c r="K100" s="21"/>
      <c r="L100" s="21"/>
      <c r="M100" s="30" t="s">
        <v>273</v>
      </c>
      <c r="N100" s="5"/>
      <c r="O100" s="5"/>
      <c r="P100" s="5"/>
      <c r="Q100" s="5"/>
      <c r="R100" s="5"/>
      <c r="S100" s="5"/>
      <c r="T100" s="5"/>
      <c r="U100" s="5"/>
      <c r="V100" s="5"/>
      <c r="W100" s="98"/>
      <c r="X100" s="21"/>
      <c r="Y100" s="21"/>
      <c r="Z100" s="21"/>
      <c r="AA100" s="21"/>
      <c r="AB100" s="21"/>
      <c r="AC100" s="21"/>
      <c r="AD100" s="21"/>
      <c r="AE100" s="21"/>
      <c r="AF100" s="21"/>
      <c r="AG100" s="21"/>
    </row>
    <row r="101" spans="1:33" ht="15.75" x14ac:dyDescent="0.25">
      <c r="A101" s="21"/>
      <c r="B101" s="66"/>
      <c r="C101" s="97" t="s">
        <v>261</v>
      </c>
      <c r="D101" s="8" t="s">
        <v>262</v>
      </c>
      <c r="E101" s="4"/>
      <c r="F101" s="8" t="s">
        <v>263</v>
      </c>
      <c r="G101" s="2"/>
      <c r="H101" s="105" t="s">
        <v>20</v>
      </c>
      <c r="I101" s="127">
        <f>+E101*G101</f>
        <v>0</v>
      </c>
      <c r="J101" s="48"/>
      <c r="K101" s="21"/>
      <c r="L101" s="21"/>
      <c r="M101" s="523" t="s">
        <v>291</v>
      </c>
      <c r="N101" s="524"/>
      <c r="O101" s="524"/>
      <c r="P101" s="524"/>
      <c r="Q101" s="524"/>
      <c r="R101" s="524"/>
      <c r="S101" s="524"/>
      <c r="T101" s="524"/>
      <c r="U101" s="524"/>
      <c r="V101" s="524"/>
      <c r="W101" s="525"/>
      <c r="X101" s="21"/>
      <c r="Y101" s="21"/>
      <c r="Z101" s="21"/>
      <c r="AA101" s="21"/>
      <c r="AB101" s="21"/>
      <c r="AC101" s="21"/>
      <c r="AD101" s="21"/>
      <c r="AE101" s="21"/>
      <c r="AF101" s="21"/>
      <c r="AG101" s="21"/>
    </row>
    <row r="102" spans="1:33" ht="15.75" x14ac:dyDescent="0.25">
      <c r="A102" s="21"/>
      <c r="B102" s="66"/>
      <c r="C102" s="97" t="s">
        <v>264</v>
      </c>
      <c r="D102" s="8" t="s">
        <v>265</v>
      </c>
      <c r="E102" s="4"/>
      <c r="F102" s="8" t="s">
        <v>266</v>
      </c>
      <c r="G102" s="2"/>
      <c r="H102" s="105" t="s">
        <v>20</v>
      </c>
      <c r="I102" s="127">
        <f>+E102*G102</f>
        <v>0</v>
      </c>
      <c r="J102" s="48"/>
      <c r="K102" s="21"/>
      <c r="L102" s="21"/>
      <c r="M102" s="517" t="s">
        <v>278</v>
      </c>
      <c r="N102" s="518"/>
      <c r="O102" s="518"/>
      <c r="P102" s="518"/>
      <c r="Q102" s="518"/>
      <c r="R102" s="518"/>
      <c r="S102" s="518"/>
      <c r="T102" s="518"/>
      <c r="U102" s="518"/>
      <c r="V102" s="518"/>
      <c r="W102" s="519"/>
      <c r="X102" s="21"/>
      <c r="Y102" s="21"/>
      <c r="Z102" s="21"/>
      <c r="AA102" s="21"/>
      <c r="AB102" s="21"/>
      <c r="AC102" s="21"/>
      <c r="AD102" s="21"/>
      <c r="AE102" s="21"/>
      <c r="AF102" s="21"/>
      <c r="AG102" s="21"/>
    </row>
    <row r="103" spans="1:33" ht="15.75" x14ac:dyDescent="0.25">
      <c r="A103" s="21"/>
      <c r="B103" s="66"/>
      <c r="C103" s="106" t="s">
        <v>268</v>
      </c>
      <c r="D103" s="6"/>
      <c r="E103" s="6"/>
      <c r="F103" s="6"/>
      <c r="G103" s="6"/>
      <c r="H103" s="105"/>
      <c r="I103" s="135"/>
      <c r="J103" s="48"/>
      <c r="K103" s="21"/>
      <c r="L103" s="21"/>
      <c r="M103" s="517" t="s">
        <v>279</v>
      </c>
      <c r="N103" s="518"/>
      <c r="O103" s="518"/>
      <c r="P103" s="518"/>
      <c r="Q103" s="518"/>
      <c r="R103" s="518"/>
      <c r="S103" s="518"/>
      <c r="T103" s="518"/>
      <c r="U103" s="518"/>
      <c r="V103" s="518"/>
      <c r="W103" s="519"/>
      <c r="X103" s="21"/>
      <c r="Y103" s="21"/>
      <c r="Z103" s="21"/>
      <c r="AA103" s="21"/>
      <c r="AB103" s="21"/>
      <c r="AC103" s="21"/>
      <c r="AD103" s="21"/>
      <c r="AE103" s="21"/>
      <c r="AF103" s="21"/>
      <c r="AG103" s="21"/>
    </row>
    <row r="104" spans="1:33" ht="15.75" customHeight="1" x14ac:dyDescent="0.25">
      <c r="A104" s="21"/>
      <c r="B104" s="66"/>
      <c r="C104" s="560"/>
      <c r="D104" s="560"/>
      <c r="E104" s="560"/>
      <c r="F104" s="560"/>
      <c r="G104" s="105"/>
      <c r="H104" s="105" t="s">
        <v>20</v>
      </c>
      <c r="I104" s="128"/>
      <c r="J104" s="48"/>
      <c r="K104" s="21"/>
      <c r="L104" s="21"/>
      <c r="M104" s="517" t="s">
        <v>280</v>
      </c>
      <c r="N104" s="518"/>
      <c r="O104" s="518"/>
      <c r="P104" s="518"/>
      <c r="Q104" s="518"/>
      <c r="R104" s="518"/>
      <c r="S104" s="518"/>
      <c r="T104" s="518"/>
      <c r="U104" s="518"/>
      <c r="V104" s="518"/>
      <c r="W104" s="519"/>
      <c r="X104" s="21"/>
      <c r="Y104" s="21"/>
      <c r="Z104" s="21"/>
      <c r="AA104" s="21"/>
      <c r="AB104" s="21"/>
      <c r="AC104" s="21"/>
      <c r="AD104" s="21"/>
      <c r="AE104" s="21"/>
      <c r="AF104" s="21"/>
      <c r="AG104" s="21"/>
    </row>
    <row r="105" spans="1:33" ht="15.75" x14ac:dyDescent="0.25">
      <c r="A105" s="21"/>
      <c r="B105" s="66"/>
      <c r="C105" s="560"/>
      <c r="D105" s="560"/>
      <c r="E105" s="560"/>
      <c r="F105" s="560"/>
      <c r="G105" s="105"/>
      <c r="H105" s="105" t="s">
        <v>20</v>
      </c>
      <c r="I105" s="128"/>
      <c r="J105" s="48"/>
      <c r="K105" s="21"/>
      <c r="L105" s="21"/>
      <c r="M105" s="517" t="s">
        <v>578</v>
      </c>
      <c r="N105" s="518"/>
      <c r="O105" s="518"/>
      <c r="P105" s="518"/>
      <c r="Q105" s="518"/>
      <c r="R105" s="518"/>
      <c r="S105" s="518"/>
      <c r="T105" s="518"/>
      <c r="U105" s="518"/>
      <c r="V105" s="518"/>
      <c r="W105" s="519"/>
      <c r="X105" s="21"/>
      <c r="Y105" s="21"/>
      <c r="Z105" s="21"/>
      <c r="AA105" s="21"/>
      <c r="AB105" s="21"/>
      <c r="AC105" s="21"/>
      <c r="AD105" s="21"/>
      <c r="AE105" s="21"/>
      <c r="AF105" s="21"/>
      <c r="AG105" s="21"/>
    </row>
    <row r="106" spans="1:33" ht="4.5" customHeight="1" x14ac:dyDescent="0.25">
      <c r="A106" s="21"/>
      <c r="B106" s="66"/>
      <c r="C106" s="389"/>
      <c r="D106" s="390"/>
      <c r="E106" s="389"/>
      <c r="F106" s="393"/>
      <c r="G106" s="16"/>
      <c r="H106" s="393"/>
      <c r="I106" s="136"/>
      <c r="J106" s="48"/>
      <c r="K106" s="21"/>
      <c r="L106" s="21"/>
      <c r="M106" s="82"/>
      <c r="W106" s="26"/>
      <c r="X106" s="21"/>
      <c r="Y106" s="21"/>
      <c r="Z106" s="21"/>
      <c r="AA106" s="21"/>
      <c r="AB106" s="21"/>
      <c r="AC106" s="21"/>
      <c r="AD106" s="21"/>
      <c r="AE106" s="21"/>
      <c r="AF106" s="21"/>
      <c r="AG106" s="21"/>
    </row>
    <row r="107" spans="1:33" ht="26.25" customHeight="1" thickBot="1" x14ac:dyDescent="0.3">
      <c r="A107" s="21"/>
      <c r="B107" s="66"/>
      <c r="C107" s="307" t="s">
        <v>215</v>
      </c>
      <c r="D107" s="284"/>
      <c r="E107" s="285"/>
      <c r="F107" s="286"/>
      <c r="G107" s="287"/>
      <c r="H107" s="286"/>
      <c r="I107" s="288">
        <f>SUM(I100:I106)</f>
        <v>0</v>
      </c>
      <c r="J107" s="48"/>
      <c r="K107" s="21"/>
      <c r="L107" s="21"/>
      <c r="M107" s="495" t="s">
        <v>588</v>
      </c>
      <c r="N107" s="496"/>
      <c r="O107" s="496"/>
      <c r="P107" s="496"/>
      <c r="Q107" s="496"/>
      <c r="R107" s="496"/>
      <c r="S107" s="496"/>
      <c r="T107" s="496"/>
      <c r="U107" s="496"/>
      <c r="V107" s="496"/>
      <c r="W107" s="497"/>
      <c r="X107" s="21"/>
      <c r="Y107" s="21"/>
      <c r="Z107" s="21"/>
      <c r="AA107" s="21"/>
      <c r="AB107" s="21"/>
      <c r="AC107" s="21"/>
      <c r="AD107" s="21"/>
      <c r="AE107" s="21"/>
      <c r="AF107" s="21"/>
      <c r="AG107" s="21"/>
    </row>
    <row r="108" spans="1:33" ht="24.75" thickTop="1" thickBot="1" x14ac:dyDescent="0.4">
      <c r="A108" s="21"/>
      <c r="B108" s="101" t="s">
        <v>589</v>
      </c>
      <c r="C108" s="102"/>
      <c r="D108" s="102"/>
      <c r="E108" s="102"/>
      <c r="F108" s="102"/>
      <c r="G108" s="102"/>
      <c r="H108" s="102"/>
      <c r="I108" s="102"/>
      <c r="J108" s="103"/>
      <c r="K108" s="21"/>
      <c r="L108" s="21"/>
      <c r="M108" s="520"/>
      <c r="N108" s="521"/>
      <c r="O108" s="521"/>
      <c r="P108" s="521"/>
      <c r="Q108" s="521"/>
      <c r="R108" s="521"/>
      <c r="S108" s="521"/>
      <c r="T108" s="521"/>
      <c r="U108" s="521"/>
      <c r="V108" s="521"/>
      <c r="W108" s="522"/>
      <c r="X108" s="21"/>
      <c r="Y108" s="21"/>
      <c r="Z108" s="21"/>
      <c r="AA108" s="21"/>
      <c r="AB108" s="21"/>
      <c r="AC108" s="21"/>
      <c r="AD108" s="21"/>
      <c r="AE108" s="21"/>
      <c r="AF108" s="21"/>
      <c r="AG108" s="21"/>
    </row>
    <row r="109" spans="1:33" ht="7.5" customHeight="1" thickTop="1" x14ac:dyDescent="0.25">
      <c r="A109" s="21"/>
      <c r="B109" s="66"/>
      <c r="J109" s="48"/>
      <c r="K109" s="21"/>
      <c r="L109" s="21"/>
      <c r="M109" s="22"/>
      <c r="N109" s="23"/>
      <c r="O109" s="23"/>
      <c r="P109" s="23"/>
      <c r="Q109" s="23"/>
      <c r="R109" s="23"/>
      <c r="S109" s="23"/>
      <c r="T109" s="23"/>
      <c r="U109" s="23"/>
      <c r="V109" s="23"/>
      <c r="W109" s="24"/>
      <c r="X109" s="21"/>
      <c r="Y109" s="21"/>
      <c r="Z109" s="21"/>
      <c r="AA109" s="21"/>
      <c r="AB109" s="21"/>
      <c r="AC109" s="21"/>
      <c r="AD109" s="21"/>
      <c r="AE109" s="21"/>
      <c r="AF109" s="21"/>
      <c r="AG109" s="21"/>
    </row>
    <row r="110" spans="1:33" ht="24" customHeight="1" x14ac:dyDescent="0.25">
      <c r="A110" s="21"/>
      <c r="B110" s="66"/>
      <c r="C110" s="574" t="s">
        <v>302</v>
      </c>
      <c r="D110" s="575"/>
      <c r="E110" s="213">
        <f>_xlfn.XLOOKUP(LOI!D29,Service,LOI!F58:F119)</f>
        <v>0</v>
      </c>
      <c r="G110" s="110"/>
      <c r="H110" s="111" t="s">
        <v>296</v>
      </c>
      <c r="I110" s="20"/>
      <c r="J110" s="48"/>
      <c r="K110" s="21"/>
      <c r="L110" s="21"/>
      <c r="M110" s="112" t="s">
        <v>579</v>
      </c>
      <c r="W110" s="26"/>
      <c r="X110" s="21"/>
      <c r="Y110" s="21"/>
      <c r="Z110" s="21"/>
      <c r="AA110" s="21"/>
      <c r="AB110" s="21"/>
      <c r="AC110" s="21"/>
      <c r="AD110" s="21"/>
      <c r="AE110" s="21"/>
      <c r="AF110" s="21"/>
      <c r="AG110" s="21"/>
    </row>
    <row r="111" spans="1:33" ht="18" customHeight="1" x14ac:dyDescent="0.25">
      <c r="A111" s="21"/>
      <c r="B111" s="66"/>
      <c r="G111" s="563" t="s">
        <v>297</v>
      </c>
      <c r="H111" s="564"/>
      <c r="I111" s="565"/>
      <c r="J111" s="48"/>
      <c r="K111" s="21"/>
      <c r="L111" s="21"/>
      <c r="M111" s="495" t="s">
        <v>410</v>
      </c>
      <c r="N111" s="496"/>
      <c r="O111" s="496"/>
      <c r="P111" s="496"/>
      <c r="Q111" s="496"/>
      <c r="R111" s="496"/>
      <c r="S111" s="496"/>
      <c r="T111" s="496"/>
      <c r="U111" s="496"/>
      <c r="V111" s="496"/>
      <c r="W111" s="497"/>
      <c r="X111" s="21"/>
      <c r="Y111" s="21"/>
      <c r="Z111" s="21"/>
      <c r="AA111" s="21"/>
      <c r="AB111" s="21"/>
      <c r="AC111" s="21"/>
      <c r="AD111" s="21"/>
      <c r="AE111" s="21"/>
      <c r="AF111" s="21"/>
      <c r="AG111" s="21"/>
    </row>
    <row r="112" spans="1:33" ht="18" customHeight="1" x14ac:dyDescent="0.25">
      <c r="A112" s="21"/>
      <c r="B112" s="66"/>
      <c r="C112" s="551" t="s">
        <v>586</v>
      </c>
      <c r="D112" s="552"/>
      <c r="E112" s="113" t="s">
        <v>501</v>
      </c>
      <c r="G112" s="110"/>
      <c r="H112" s="111" t="s">
        <v>194</v>
      </c>
      <c r="I112" s="20"/>
      <c r="J112" s="48"/>
      <c r="K112" s="21"/>
      <c r="L112" s="21"/>
      <c r="M112" s="492"/>
      <c r="N112" s="493"/>
      <c r="O112" s="493"/>
      <c r="P112" s="493"/>
      <c r="Q112" s="493"/>
      <c r="R112" s="493"/>
      <c r="S112" s="493"/>
      <c r="T112" s="493"/>
      <c r="U112" s="493"/>
      <c r="V112" s="493"/>
      <c r="W112" s="494"/>
      <c r="X112" s="21"/>
      <c r="Y112" s="21"/>
      <c r="Z112" s="21"/>
      <c r="AA112" s="21"/>
      <c r="AB112" s="21"/>
      <c r="AC112" s="21"/>
      <c r="AD112" s="21"/>
      <c r="AE112" s="21"/>
      <c r="AF112" s="21"/>
      <c r="AG112" s="21"/>
    </row>
    <row r="113" spans="1:33" ht="18" customHeight="1" x14ac:dyDescent="0.25">
      <c r="A113" s="21"/>
      <c r="B113" s="66"/>
      <c r="C113" s="572"/>
      <c r="D113" s="573"/>
      <c r="E113" s="20"/>
      <c r="G113" s="110"/>
      <c r="H113" s="111" t="s">
        <v>195</v>
      </c>
      <c r="I113" s="20"/>
      <c r="J113" s="48"/>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row>
    <row r="114" spans="1:33" ht="18" customHeight="1" x14ac:dyDescent="0.25">
      <c r="A114" s="21"/>
      <c r="B114" s="66"/>
      <c r="C114" s="572"/>
      <c r="D114" s="573"/>
      <c r="E114" s="20"/>
      <c r="G114" s="110"/>
      <c r="H114" s="111" t="s">
        <v>292</v>
      </c>
      <c r="I114" s="20"/>
      <c r="J114" s="48"/>
      <c r="K114" s="21"/>
      <c r="L114" s="21"/>
      <c r="M114" s="504" t="s">
        <v>602</v>
      </c>
      <c r="N114" s="505"/>
      <c r="O114" s="505"/>
      <c r="P114" s="505"/>
      <c r="Q114" s="505"/>
      <c r="R114" s="505"/>
      <c r="S114" s="505"/>
      <c r="T114" s="505"/>
      <c r="U114" s="505"/>
      <c r="V114" s="505"/>
      <c r="W114" s="506"/>
      <c r="X114" s="21"/>
      <c r="Y114" s="21"/>
      <c r="Z114" s="21"/>
      <c r="AA114" s="21"/>
      <c r="AB114" s="21"/>
      <c r="AC114" s="21"/>
      <c r="AD114" s="21"/>
      <c r="AE114" s="21"/>
      <c r="AF114" s="21"/>
      <c r="AG114" s="21"/>
    </row>
    <row r="115" spans="1:33" ht="18" customHeight="1" x14ac:dyDescent="0.25">
      <c r="A115" s="21"/>
      <c r="B115" s="66"/>
      <c r="C115" s="572"/>
      <c r="D115" s="573"/>
      <c r="E115" s="20"/>
      <c r="G115" s="110"/>
      <c r="H115" s="111" t="s">
        <v>196</v>
      </c>
      <c r="I115" s="20"/>
      <c r="J115" s="48"/>
      <c r="K115" s="21"/>
      <c r="L115" s="21"/>
      <c r="M115" s="498"/>
      <c r="N115" s="499"/>
      <c r="O115" s="499"/>
      <c r="P115" s="499"/>
      <c r="Q115" s="499"/>
      <c r="R115" s="499"/>
      <c r="S115" s="499"/>
      <c r="T115" s="499"/>
      <c r="U115" s="499"/>
      <c r="V115" s="499"/>
      <c r="W115" s="500"/>
      <c r="X115" s="21"/>
      <c r="Y115" s="21"/>
      <c r="Z115" s="21"/>
      <c r="AA115" s="21"/>
      <c r="AB115" s="21"/>
      <c r="AC115" s="21"/>
      <c r="AD115" s="21"/>
      <c r="AE115" s="21"/>
      <c r="AF115" s="21"/>
      <c r="AG115" s="21"/>
    </row>
    <row r="116" spans="1:33" ht="18" customHeight="1" x14ac:dyDescent="0.25">
      <c r="A116" s="21"/>
      <c r="B116" s="66"/>
      <c r="C116" s="572"/>
      <c r="D116" s="573"/>
      <c r="E116" s="20"/>
      <c r="G116" s="110"/>
      <c r="H116" s="111" t="s">
        <v>197</v>
      </c>
      <c r="I116" s="20"/>
      <c r="J116" s="48"/>
      <c r="K116" s="21"/>
      <c r="L116" s="21"/>
      <c r="M116" s="498" t="s">
        <v>621</v>
      </c>
      <c r="N116" s="499"/>
      <c r="O116" s="499"/>
      <c r="P116" s="499"/>
      <c r="Q116" s="499"/>
      <c r="R116" s="499"/>
      <c r="S116" s="499"/>
      <c r="T116" s="499"/>
      <c r="U116" s="499"/>
      <c r="V116" s="499"/>
      <c r="W116" s="500"/>
      <c r="X116" s="21"/>
      <c r="Y116" s="21"/>
      <c r="Z116" s="21"/>
      <c r="AA116" s="21"/>
      <c r="AB116" s="21"/>
      <c r="AC116" s="21"/>
      <c r="AD116" s="21"/>
      <c r="AE116" s="21"/>
      <c r="AF116" s="21"/>
      <c r="AG116" s="21"/>
    </row>
    <row r="117" spans="1:33" ht="18" customHeight="1" x14ac:dyDescent="0.25">
      <c r="A117" s="21"/>
      <c r="B117" s="66"/>
      <c r="C117" s="561" t="s">
        <v>295</v>
      </c>
      <c r="D117" s="562"/>
      <c r="E117" s="114">
        <f>SUM(E112:E116)</f>
        <v>0</v>
      </c>
      <c r="G117" s="110"/>
      <c r="H117" s="111" t="s">
        <v>198</v>
      </c>
      <c r="I117" s="20"/>
      <c r="J117" s="48"/>
      <c r="K117" s="21"/>
      <c r="L117" s="21"/>
      <c r="M117" s="498"/>
      <c r="N117" s="499"/>
      <c r="O117" s="499"/>
      <c r="P117" s="499"/>
      <c r="Q117" s="499"/>
      <c r="R117" s="499"/>
      <c r="S117" s="499"/>
      <c r="T117" s="499"/>
      <c r="U117" s="499"/>
      <c r="V117" s="499"/>
      <c r="W117" s="500"/>
      <c r="X117" s="21"/>
      <c r="Y117" s="21"/>
      <c r="Z117" s="21"/>
      <c r="AA117" s="21"/>
      <c r="AB117" s="21"/>
      <c r="AC117" s="21"/>
      <c r="AD117" s="21"/>
      <c r="AE117" s="21"/>
      <c r="AF117" s="21"/>
      <c r="AG117" s="21"/>
    </row>
    <row r="118" spans="1:33" ht="18" customHeight="1" x14ac:dyDescent="0.25">
      <c r="A118" s="21"/>
      <c r="B118" s="66"/>
      <c r="G118" s="110"/>
      <c r="H118" s="111" t="s">
        <v>199</v>
      </c>
      <c r="I118" s="20"/>
      <c r="J118" s="48"/>
      <c r="K118" s="21"/>
      <c r="L118" s="21"/>
      <c r="M118" s="501"/>
      <c r="N118" s="502"/>
      <c r="O118" s="502"/>
      <c r="P118" s="502"/>
      <c r="Q118" s="502"/>
      <c r="R118" s="502"/>
      <c r="S118" s="502"/>
      <c r="T118" s="502"/>
      <c r="U118" s="502"/>
      <c r="V118" s="502"/>
      <c r="W118" s="503"/>
      <c r="X118" s="21"/>
      <c r="Y118" s="21"/>
      <c r="Z118" s="21"/>
      <c r="AA118" s="21"/>
      <c r="AB118" s="21"/>
      <c r="AC118" s="21"/>
      <c r="AD118" s="21"/>
      <c r="AE118" s="21"/>
      <c r="AF118" s="21"/>
      <c r="AG118" s="21"/>
    </row>
    <row r="119" spans="1:33" ht="18" customHeight="1" x14ac:dyDescent="0.25">
      <c r="A119" s="21"/>
      <c r="B119" s="66"/>
      <c r="C119" s="568" t="s">
        <v>300</v>
      </c>
      <c r="D119" s="569"/>
      <c r="E119" s="566">
        <f>IF(E117=0,0,ROUND(I97/E117,2))</f>
        <v>0</v>
      </c>
      <c r="G119" s="110"/>
      <c r="H119" s="111" t="s">
        <v>293</v>
      </c>
      <c r="I119" s="20"/>
      <c r="J119" s="48"/>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row>
    <row r="120" spans="1:33" ht="18" customHeight="1" x14ac:dyDescent="0.25">
      <c r="A120" s="21"/>
      <c r="B120" s="66"/>
      <c r="C120" s="570"/>
      <c r="D120" s="571"/>
      <c r="E120" s="567"/>
      <c r="G120" s="110"/>
      <c r="H120" s="111" t="s">
        <v>298</v>
      </c>
      <c r="I120" s="20"/>
      <c r="J120" s="48"/>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row>
    <row r="121" spans="1:33" ht="8.25" customHeight="1" thickBot="1" x14ac:dyDescent="0.3">
      <c r="A121" s="21"/>
      <c r="B121" s="51"/>
      <c r="C121" s="52"/>
      <c r="D121" s="52"/>
      <c r="E121" s="52"/>
      <c r="F121" s="52"/>
      <c r="G121" s="52"/>
      <c r="H121" s="52"/>
      <c r="I121" s="52"/>
      <c r="J121" s="53"/>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row>
    <row r="122" spans="1:33" ht="15.75" thickTop="1" x14ac:dyDescent="0.25">
      <c r="A122" s="21"/>
      <c r="B122" s="21"/>
      <c r="C122" s="21"/>
      <c r="D122" s="21"/>
      <c r="E122" s="21"/>
      <c r="F122" s="21"/>
      <c r="G122" s="21"/>
      <c r="H122" s="21"/>
      <c r="I122" s="400"/>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row>
    <row r="123" spans="1:33"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row>
    <row r="124" spans="1:33" ht="15" customHeight="1"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row>
    <row r="125" spans="1:33" x14ac:dyDescent="0.25">
      <c r="A125" s="21"/>
      <c r="B125" s="21"/>
      <c r="C125" s="21"/>
      <c r="D125" s="21"/>
      <c r="E125" s="40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row>
    <row r="126" spans="1:33"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row>
    <row r="127" spans="1:33" x14ac:dyDescent="0.25">
      <c r="A127" s="21"/>
      <c r="B127" s="21"/>
      <c r="C127" s="21"/>
      <c r="D127" s="21"/>
      <c r="E127" s="21"/>
      <c r="F127" s="21"/>
      <c r="G127" s="21"/>
      <c r="H127" s="402"/>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row>
    <row r="128" spans="1:33" x14ac:dyDescent="0.25">
      <c r="A128" s="21"/>
      <c r="B128" s="21"/>
      <c r="C128" s="21"/>
      <c r="D128" s="21"/>
      <c r="E128" s="21"/>
      <c r="F128" s="21"/>
      <c r="G128" s="21"/>
      <c r="H128" s="402"/>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row>
    <row r="129" spans="1:33"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row>
    <row r="130" spans="1:33"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row>
    <row r="131" spans="1:33"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row>
    <row r="132" spans="1:33"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row>
    <row r="133" spans="1:33"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row>
    <row r="134" spans="1:33"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row>
    <row r="135" spans="1:33"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row>
    <row r="136" spans="1:33"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row>
    <row r="137" spans="1:33"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row>
    <row r="138" spans="1:33" ht="15.75" customHeight="1"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row>
    <row r="139" spans="1:33" ht="15.75" customHeight="1"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row>
    <row r="140" spans="1:33" ht="15.75" customHeight="1"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row>
    <row r="141" spans="1:33" ht="15.75" customHeight="1"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row>
    <row r="142" spans="1:33" ht="15.75" customHeight="1" x14ac:dyDescent="0.25">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row>
    <row r="143" spans="1:33" ht="15.75" customHeight="1" x14ac:dyDescent="0.25">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row>
    <row r="144" spans="1:33" ht="15.75" customHeight="1" x14ac:dyDescent="0.25">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row>
    <row r="145" spans="23:23" ht="15.75" customHeight="1" x14ac:dyDescent="0.25"/>
    <row r="146" spans="23:23" ht="15.75" customHeight="1" x14ac:dyDescent="0.25"/>
    <row r="147" spans="23:23" ht="15.75" customHeight="1" x14ac:dyDescent="0.25"/>
    <row r="148" spans="23:23" ht="15.75" customHeight="1" x14ac:dyDescent="0.25"/>
    <row r="149" spans="23:23" ht="15.75" customHeight="1" x14ac:dyDescent="0.25"/>
    <row r="150" spans="23:23" ht="15.75" customHeight="1" x14ac:dyDescent="0.25"/>
    <row r="151" spans="23:23" ht="15.75" customHeight="1" x14ac:dyDescent="0.25"/>
    <row r="153" spans="23:23" ht="15.75" x14ac:dyDescent="0.25">
      <c r="W153" s="65"/>
    </row>
    <row r="154" spans="23:23" ht="15.75" x14ac:dyDescent="0.25">
      <c r="W154" s="65"/>
    </row>
    <row r="155" spans="23:23" ht="15.75" x14ac:dyDescent="0.25">
      <c r="W155" s="118"/>
    </row>
    <row r="191" spans="9:9" x14ac:dyDescent="0.25">
      <c r="I191" s="119"/>
    </row>
  </sheetData>
  <sheetProtection algorithmName="SHA-512" hashValue="KkESTIzLY62Ahx24aG0GYKuPYWGu/hES5D1y6WFUF5VFe1twG0WD+jctu9hz5PWhGgzjqq9kl6XUwxtS+OvaAQ==" saltValue="rIX5Qni/P4Wkco6+RqtLfw==" spinCount="100000" sheet="1" objects="1" scenarios="1"/>
  <sortState xmlns:xlrd2="http://schemas.microsoft.com/office/spreadsheetml/2017/richdata2" ref="C322:C330">
    <sortCondition ref="C322:C330"/>
  </sortState>
  <mergeCells count="63">
    <mergeCell ref="C66:F66"/>
    <mergeCell ref="C67:F67"/>
    <mergeCell ref="C68:F68"/>
    <mergeCell ref="C113:D113"/>
    <mergeCell ref="C110:D110"/>
    <mergeCell ref="C69:F69"/>
    <mergeCell ref="C117:D117"/>
    <mergeCell ref="G111:I111"/>
    <mergeCell ref="E119:E120"/>
    <mergeCell ref="C119:D120"/>
    <mergeCell ref="C114:D114"/>
    <mergeCell ref="C115:D115"/>
    <mergeCell ref="C116:D116"/>
    <mergeCell ref="M63:W63"/>
    <mergeCell ref="M64:W64"/>
    <mergeCell ref="G96:H96"/>
    <mergeCell ref="C112:D112"/>
    <mergeCell ref="M96:N96"/>
    <mergeCell ref="M102:W102"/>
    <mergeCell ref="M104:W104"/>
    <mergeCell ref="M86:W86"/>
    <mergeCell ref="M65:W66"/>
    <mergeCell ref="C65:F65"/>
    <mergeCell ref="C91:F91"/>
    <mergeCell ref="C104:F104"/>
    <mergeCell ref="C105:F105"/>
    <mergeCell ref="M103:W103"/>
    <mergeCell ref="M87:W87"/>
    <mergeCell ref="M89:W89"/>
    <mergeCell ref="M55:W57"/>
    <mergeCell ref="H52:H53"/>
    <mergeCell ref="M52:W52"/>
    <mergeCell ref="M53:W54"/>
    <mergeCell ref="C44:F44"/>
    <mergeCell ref="C48:F48"/>
    <mergeCell ref="C49:F49"/>
    <mergeCell ref="E52:E53"/>
    <mergeCell ref="C46:F46"/>
    <mergeCell ref="C47:F47"/>
    <mergeCell ref="C45:F45"/>
    <mergeCell ref="M23:W24"/>
    <mergeCell ref="M28:W29"/>
    <mergeCell ref="M30:W30"/>
    <mergeCell ref="M32:W32"/>
    <mergeCell ref="M33:W33"/>
    <mergeCell ref="M31:W31"/>
    <mergeCell ref="M88:W88"/>
    <mergeCell ref="M90:W90"/>
    <mergeCell ref="M91:W91"/>
    <mergeCell ref="C86:F86"/>
    <mergeCell ref="C87:F87"/>
    <mergeCell ref="C88:F88"/>
    <mergeCell ref="C89:F89"/>
    <mergeCell ref="C90:F90"/>
    <mergeCell ref="M112:W112"/>
    <mergeCell ref="M111:W111"/>
    <mergeCell ref="M116:W118"/>
    <mergeCell ref="M114:W115"/>
    <mergeCell ref="M94:N95"/>
    <mergeCell ref="O94:W98"/>
    <mergeCell ref="M105:W105"/>
    <mergeCell ref="M107:W108"/>
    <mergeCell ref="M101:W101"/>
  </mergeCells>
  <conditionalFormatting sqref="D5:F6">
    <cfRule type="cellIs" dxfId="47" priority="30" operator="equal">
      <formula>0</formula>
    </cfRule>
  </conditionalFormatting>
  <conditionalFormatting sqref="D4:G4">
    <cfRule type="cellIs" dxfId="46" priority="31" operator="equal">
      <formula>0</formula>
    </cfRule>
  </conditionalFormatting>
  <conditionalFormatting sqref="D13:I22 I34:I42 I44:I49">
    <cfRule type="cellIs" dxfId="45" priority="5" operator="equal">
      <formula>0</formula>
    </cfRule>
  </conditionalFormatting>
  <conditionalFormatting sqref="E110">
    <cfRule type="cellIs" dxfId="44" priority="4" operator="equal">
      <formula>0</formula>
    </cfRule>
  </conditionalFormatting>
  <conditionalFormatting sqref="F54">
    <cfRule type="containsText" dxfId="43" priority="36" operator="containsText" text="Over Max">
      <formula>NOT(ISERROR(SEARCH("Over Max",F54)))</formula>
    </cfRule>
  </conditionalFormatting>
  <conditionalFormatting sqref="F96">
    <cfRule type="cellIs" dxfId="42" priority="12" operator="lessThan">
      <formula>0</formula>
    </cfRule>
    <cfRule type="cellIs" dxfId="41" priority="13" operator="equal">
      <formula>0</formula>
    </cfRule>
    <cfRule type="cellIs" dxfId="40" priority="14" operator="greaterThan">
      <formula>0</formula>
    </cfRule>
  </conditionalFormatting>
  <conditionalFormatting sqref="G96">
    <cfRule type="containsText" dxfId="39" priority="20" operator="containsText" text="Match Requirement Met">
      <formula>NOT(ISERROR(SEARCH("Match Requirement Met",G96)))</formula>
    </cfRule>
  </conditionalFormatting>
  <conditionalFormatting sqref="G96:H96">
    <cfRule type="containsText" dxfId="38" priority="19" operator="containsText" text="Additional Match Required">
      <formula>NOT(ISERROR(SEARCH("Additional Match Required",G96)))</formula>
    </cfRule>
  </conditionalFormatting>
  <conditionalFormatting sqref="I5:I6">
    <cfRule type="cellIs" dxfId="37" priority="15" operator="equal">
      <formula>0</formula>
    </cfRule>
  </conditionalFormatting>
  <conditionalFormatting sqref="I27:I32 I73:I82 E119">
    <cfRule type="cellIs" dxfId="36" priority="56" operator="equal">
      <formula>0</formula>
    </cfRule>
  </conditionalFormatting>
  <conditionalFormatting sqref="I54">
    <cfRule type="cellIs" dxfId="35" priority="55" operator="equal">
      <formula>0</formula>
    </cfRule>
  </conditionalFormatting>
  <conditionalFormatting sqref="I63">
    <cfRule type="cellIs" dxfId="34" priority="46" operator="equal">
      <formula>0</formula>
    </cfRule>
  </conditionalFormatting>
  <conditionalFormatting sqref="I65:I69">
    <cfRule type="cellIs" dxfId="33" priority="45" operator="equal">
      <formula>0</formula>
    </cfRule>
  </conditionalFormatting>
  <conditionalFormatting sqref="I86:I91">
    <cfRule type="cellIs" dxfId="32" priority="2" operator="equal">
      <formula>0</formula>
    </cfRule>
  </conditionalFormatting>
  <conditionalFormatting sqref="I101:I102">
    <cfRule type="cellIs" dxfId="31" priority="42" operator="equal">
      <formula>0</formula>
    </cfRule>
  </conditionalFormatting>
  <conditionalFormatting sqref="I104:I105">
    <cfRule type="cellIs" dxfId="30" priority="41" operator="equal">
      <formula>0</formula>
    </cfRule>
  </conditionalFormatting>
  <conditionalFormatting sqref="M96:N96">
    <cfRule type="cellIs" dxfId="29" priority="6" operator="equal">
      <formula>0</formula>
    </cfRule>
    <cfRule type="cellIs" dxfId="28" priority="7" operator="greaterThan">
      <formula>0</formula>
    </cfRule>
    <cfRule type="cellIs" dxfId="27" priority="8" operator="lessThan">
      <formula>0</formula>
    </cfRule>
  </conditionalFormatting>
  <dataValidations disablePrompts="1" count="1">
    <dataValidation type="list" allowBlank="1" showInputMessage="1" showErrorMessage="1" sqref="C73:C82" xr:uid="{CF80C4C0-DD09-4CDB-82E4-6DB4CB6F6939}">
      <formula1>Munis</formula1>
    </dataValidation>
  </dataValidations>
  <printOptions horizontalCentered="1"/>
  <pageMargins left="0.2" right="0.2" top="0.25" bottom="0.25" header="0.3" footer="0.3"/>
  <pageSetup scale="76" fitToHeight="2" orientation="portrait" r:id="rId1"/>
  <rowBreaks count="1" manualBreakCount="1">
    <brk id="58" min="1" max="9" man="1"/>
  </rowBreaks>
  <ignoredErrors>
    <ignoredError sqref="G24" formula="1"/>
    <ignoredError sqref="G111:I111 G112:H120 G110:H11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83AA6-8131-4BC1-A5F1-97E14FEE9B04}">
  <sheetPr>
    <pageSetUpPr fitToPage="1"/>
  </sheetPr>
  <dimension ref="B1:K32"/>
  <sheetViews>
    <sheetView showGridLines="0" workbookViewId="0">
      <selection activeCell="B17" sqref="B17:D17"/>
    </sheetView>
  </sheetViews>
  <sheetFormatPr defaultRowHeight="15.75" x14ac:dyDescent="0.25"/>
  <cols>
    <col min="1" max="1" width="3" style="6" customWidth="1"/>
    <col min="2" max="2" width="20.28515625" style="6" customWidth="1"/>
    <col min="3" max="3" width="13.5703125" style="6" customWidth="1"/>
    <col min="4" max="4" width="12.42578125" style="6" customWidth="1"/>
    <col min="5" max="5" width="51.42578125" style="6" customWidth="1"/>
    <col min="6" max="6" width="39.85546875" style="6" customWidth="1"/>
    <col min="7" max="7" width="23.42578125" style="6" customWidth="1"/>
    <col min="8" max="8" width="3.42578125" style="6" customWidth="1"/>
    <col min="9" max="16384" width="9.140625" style="6"/>
  </cols>
  <sheetData>
    <row r="1" spans="2:7" ht="23.25" x14ac:dyDescent="0.35">
      <c r="B1" s="32" t="s">
        <v>623</v>
      </c>
      <c r="G1" s="206" t="s">
        <v>720</v>
      </c>
    </row>
    <row r="2" spans="2:7" ht="18.75" x14ac:dyDescent="0.25">
      <c r="B2" s="35" t="s">
        <v>220</v>
      </c>
      <c r="G2" s="229" t="s">
        <v>721</v>
      </c>
    </row>
    <row r="4" spans="2:7" ht="21" x14ac:dyDescent="0.35">
      <c r="B4" s="25" t="s">
        <v>711</v>
      </c>
      <c r="C4" s="452">
        <f>LOI!D10</f>
        <v>0</v>
      </c>
      <c r="D4" s="452"/>
      <c r="E4" s="452"/>
    </row>
    <row r="5" spans="2:7" ht="21" x14ac:dyDescent="0.35">
      <c r="B5" s="25" t="s">
        <v>541</v>
      </c>
      <c r="C5" s="452">
        <f>LOI!D25</f>
        <v>0</v>
      </c>
      <c r="D5" s="452"/>
      <c r="E5" s="452"/>
    </row>
    <row r="7" spans="2:7" x14ac:dyDescent="0.25">
      <c r="B7" s="403" t="s">
        <v>716</v>
      </c>
    </row>
    <row r="8" spans="2:7" x14ac:dyDescent="0.25">
      <c r="B8" s="6" t="s">
        <v>717</v>
      </c>
    </row>
    <row r="9" spans="2:7" x14ac:dyDescent="0.25">
      <c r="B9" s="404" t="s">
        <v>373</v>
      </c>
      <c r="C9" s="577" t="s">
        <v>726</v>
      </c>
      <c r="D9" s="577"/>
      <c r="E9" s="577"/>
      <c r="F9" s="577"/>
      <c r="G9" s="577"/>
    </row>
    <row r="10" spans="2:7" x14ac:dyDescent="0.25">
      <c r="B10" s="404" t="s">
        <v>376</v>
      </c>
      <c r="C10" s="577" t="s">
        <v>727</v>
      </c>
      <c r="D10" s="577"/>
      <c r="E10" s="577"/>
      <c r="F10" s="577"/>
      <c r="G10" s="577"/>
    </row>
    <row r="11" spans="2:7" x14ac:dyDescent="0.25">
      <c r="B11" s="404" t="s">
        <v>375</v>
      </c>
      <c r="C11" s="577" t="s">
        <v>729</v>
      </c>
      <c r="D11" s="577"/>
      <c r="E11" s="577"/>
      <c r="F11" s="577"/>
      <c r="G11" s="577"/>
    </row>
    <row r="12" spans="2:7" x14ac:dyDescent="0.25">
      <c r="B12" s="404" t="s">
        <v>668</v>
      </c>
      <c r="C12" s="577" t="s">
        <v>728</v>
      </c>
      <c r="D12" s="577"/>
      <c r="E12" s="577"/>
      <c r="F12" s="577"/>
      <c r="G12" s="577"/>
    </row>
    <row r="15" spans="2:7" x14ac:dyDescent="0.25">
      <c r="B15" s="405" t="s">
        <v>715</v>
      </c>
      <c r="C15" s="406"/>
      <c r="D15" s="407"/>
      <c r="E15" s="408" t="s">
        <v>719</v>
      </c>
      <c r="F15" s="408" t="s">
        <v>725</v>
      </c>
      <c r="G15" s="408" t="s">
        <v>208</v>
      </c>
    </row>
    <row r="16" spans="2:7" ht="9.75" customHeight="1" x14ac:dyDescent="0.25">
      <c r="B16" s="581"/>
      <c r="C16" s="582"/>
      <c r="D16" s="582"/>
      <c r="E16" s="409"/>
      <c r="F16" s="409"/>
      <c r="G16" s="410"/>
    </row>
    <row r="17" spans="2:11" ht="42" customHeight="1" x14ac:dyDescent="0.25">
      <c r="B17" s="578"/>
      <c r="C17" s="579"/>
      <c r="D17" s="579"/>
      <c r="E17" s="375"/>
      <c r="F17" s="375"/>
      <c r="G17" s="376"/>
    </row>
    <row r="18" spans="2:11" ht="42" customHeight="1" x14ac:dyDescent="0.25">
      <c r="B18" s="578"/>
      <c r="C18" s="579"/>
      <c r="D18" s="579"/>
      <c r="E18" s="375"/>
      <c r="F18" s="375"/>
      <c r="G18" s="376"/>
    </row>
    <row r="19" spans="2:11" ht="42" customHeight="1" x14ac:dyDescent="0.25">
      <c r="B19" s="578"/>
      <c r="C19" s="579"/>
      <c r="D19" s="579"/>
      <c r="E19" s="375"/>
      <c r="F19" s="375"/>
      <c r="G19" s="376"/>
    </row>
    <row r="20" spans="2:11" ht="42" customHeight="1" x14ac:dyDescent="0.25">
      <c r="B20" s="578"/>
      <c r="C20" s="579"/>
      <c r="D20" s="579"/>
      <c r="E20" s="375"/>
      <c r="F20" s="375"/>
      <c r="G20" s="376"/>
    </row>
    <row r="21" spans="2:11" ht="42" customHeight="1" x14ac:dyDescent="0.25">
      <c r="B21" s="578"/>
      <c r="C21" s="579"/>
      <c r="D21" s="579"/>
      <c r="E21" s="375"/>
      <c r="F21" s="375"/>
      <c r="G21" s="376"/>
    </row>
    <row r="22" spans="2:11" ht="42" customHeight="1" x14ac:dyDescent="0.25">
      <c r="B22" s="578"/>
      <c r="C22" s="579"/>
      <c r="D22" s="579"/>
      <c r="E22" s="375"/>
      <c r="F22" s="375"/>
      <c r="G22" s="376"/>
    </row>
    <row r="23" spans="2:11" ht="42" customHeight="1" x14ac:dyDescent="0.25">
      <c r="B23" s="578"/>
      <c r="C23" s="579"/>
      <c r="D23" s="579"/>
      <c r="E23" s="375"/>
      <c r="F23" s="375"/>
      <c r="G23" s="376"/>
    </row>
    <row r="24" spans="2:11" ht="42" customHeight="1" x14ac:dyDescent="0.25">
      <c r="B24" s="578"/>
      <c r="C24" s="579"/>
      <c r="D24" s="579"/>
      <c r="E24" s="375"/>
      <c r="F24" s="375"/>
      <c r="G24" s="376"/>
    </row>
    <row r="25" spans="2:11" ht="11.25" customHeight="1" x14ac:dyDescent="0.25">
      <c r="B25" s="411"/>
      <c r="C25" s="412"/>
      <c r="D25" s="412"/>
      <c r="E25" s="412"/>
      <c r="F25" s="412"/>
      <c r="G25" s="413"/>
    </row>
    <row r="26" spans="2:11" ht="18.75" x14ac:dyDescent="0.3">
      <c r="F26" s="414" t="s">
        <v>718</v>
      </c>
      <c r="G26" s="415">
        <f>SUM(G16:G25)</f>
        <v>0</v>
      </c>
    </row>
    <row r="29" spans="2:11" ht="48" customHeight="1" x14ac:dyDescent="0.25">
      <c r="B29" s="580" t="s">
        <v>730</v>
      </c>
      <c r="C29" s="580"/>
      <c r="D29" s="580"/>
      <c r="E29" s="580"/>
      <c r="F29" s="580"/>
      <c r="G29" s="580"/>
      <c r="H29" s="416"/>
      <c r="I29" s="416"/>
      <c r="J29" s="416"/>
      <c r="K29" s="416"/>
    </row>
    <row r="30" spans="2:11" ht="35.25" customHeight="1" x14ac:dyDescent="0.25">
      <c r="B30" s="576" t="s">
        <v>733</v>
      </c>
      <c r="C30" s="576"/>
      <c r="D30" s="576"/>
      <c r="E30" s="423" t="b">
        <v>0</v>
      </c>
    </row>
    <row r="32" spans="2:11" x14ac:dyDescent="0.25">
      <c r="B32" s="68" t="s">
        <v>734</v>
      </c>
    </row>
  </sheetData>
  <sheetProtection algorithmName="SHA-512" hashValue="qom667YWIHw1VLbBwKrQThV/1a1l4H2qRDJPey2tHxPMpXpA/u+DjhsF31tof8g/cBmnfUJZz2ckhRMgAupFQA==" saltValue="FwX9NVwj9506i3I1iK4lWw==" spinCount="100000" sheet="1" objects="1" scenarios="1"/>
  <mergeCells count="15">
    <mergeCell ref="B30:D30"/>
    <mergeCell ref="C9:G9"/>
    <mergeCell ref="C10:G10"/>
    <mergeCell ref="C11:G11"/>
    <mergeCell ref="C12:G12"/>
    <mergeCell ref="B22:D22"/>
    <mergeCell ref="B23:D23"/>
    <mergeCell ref="B24:D24"/>
    <mergeCell ref="B21:D21"/>
    <mergeCell ref="B29:G29"/>
    <mergeCell ref="B16:D16"/>
    <mergeCell ref="B17:D17"/>
    <mergeCell ref="B20:D20"/>
    <mergeCell ref="B18:D18"/>
    <mergeCell ref="B19:D19"/>
  </mergeCells>
  <conditionalFormatting sqref="C4:E5">
    <cfRule type="cellIs" dxfId="26" priority="1" operator="equal">
      <formula>0</formula>
    </cfRule>
  </conditionalFormatting>
  <pageMargins left="0.45" right="0.45" top="0.5" bottom="0.5" header="0.3" footer="0.3"/>
  <pageSetup scale="58" orientation="portrait" horizontalDpi="1200" verticalDpi="1200" r:id="rId1"/>
  <ignoredErrors>
    <ignoredError sqref="B9:B1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D57BF-D4EF-4F6C-B712-9FD5F11B5DE9}">
  <dimension ref="A1:AD182"/>
  <sheetViews>
    <sheetView showGridLines="0" showRowColHeaders="0" zoomScale="145" zoomScaleNormal="145" workbookViewId="0">
      <selection activeCell="C108" sqref="C108:K108"/>
    </sheetView>
  </sheetViews>
  <sheetFormatPr defaultRowHeight="15" x14ac:dyDescent="0.25"/>
  <cols>
    <col min="1" max="1" width="1.85546875" customWidth="1"/>
    <col min="2" max="2" width="1.140625" customWidth="1"/>
    <col min="3" max="3" width="4.7109375" customWidth="1"/>
    <col min="4" max="4" width="9.7109375" customWidth="1"/>
    <col min="5" max="5" width="11.85546875" customWidth="1"/>
    <col min="6" max="8" width="14.140625" customWidth="1"/>
    <col min="9" max="9" width="26.7109375" customWidth="1"/>
    <col min="10" max="10" width="11.5703125" customWidth="1"/>
    <col min="11" max="11" width="13.7109375" customWidth="1"/>
    <col min="12" max="12" width="2.42578125" customWidth="1"/>
    <col min="13" max="13" width="1.85546875" customWidth="1"/>
  </cols>
  <sheetData>
    <row r="1" spans="2:30" ht="26.25" x14ac:dyDescent="0.4">
      <c r="G1" s="312" t="s">
        <v>623</v>
      </c>
      <c r="J1" s="261" t="s">
        <v>625</v>
      </c>
      <c r="K1" s="262">
        <f ca="1">Budget!I2</f>
        <v>46077</v>
      </c>
      <c r="N1" s="21"/>
      <c r="O1" s="21"/>
      <c r="P1" s="21"/>
      <c r="Q1" s="21"/>
      <c r="R1" s="21"/>
      <c r="S1" s="21"/>
      <c r="T1" s="21"/>
      <c r="U1" s="21"/>
      <c r="V1" s="21"/>
      <c r="W1" s="21"/>
      <c r="X1" s="21"/>
      <c r="Y1" s="21"/>
      <c r="Z1" s="21"/>
      <c r="AA1" s="21"/>
      <c r="AB1" s="21"/>
      <c r="AC1" s="21"/>
      <c r="AD1" s="21"/>
    </row>
    <row r="2" spans="2:30" ht="15.75" x14ac:dyDescent="0.25">
      <c r="G2" s="313" t="s">
        <v>220</v>
      </c>
      <c r="N2" s="21"/>
      <c r="O2" s="21"/>
      <c r="P2" s="21"/>
      <c r="Q2" s="21"/>
      <c r="R2" s="21"/>
      <c r="S2" s="21"/>
      <c r="T2" s="21"/>
      <c r="U2" s="21"/>
      <c r="V2" s="21"/>
      <c r="W2" s="21"/>
      <c r="X2" s="21"/>
      <c r="Y2" s="21"/>
      <c r="Z2" s="21"/>
      <c r="AA2" s="21"/>
      <c r="AB2" s="21"/>
      <c r="AC2" s="21"/>
      <c r="AD2" s="21"/>
    </row>
    <row r="3" spans="2:30" x14ac:dyDescent="0.25">
      <c r="N3" s="21"/>
      <c r="O3" s="21"/>
      <c r="P3" s="21"/>
      <c r="Q3" s="21"/>
      <c r="R3" s="21"/>
      <c r="S3" s="21"/>
      <c r="T3" s="21"/>
      <c r="U3" s="21"/>
      <c r="V3" s="21"/>
      <c r="W3" s="21"/>
      <c r="X3" s="21"/>
      <c r="Y3" s="21"/>
      <c r="Z3" s="21"/>
      <c r="AA3" s="21"/>
      <c r="AB3" s="21"/>
      <c r="AC3" s="21"/>
      <c r="AD3" s="21"/>
    </row>
    <row r="4" spans="2:30" ht="21" x14ac:dyDescent="0.35">
      <c r="B4" s="314"/>
      <c r="C4" s="315" t="s">
        <v>700</v>
      </c>
      <c r="D4" s="315"/>
      <c r="E4" s="315"/>
      <c r="F4" s="315"/>
      <c r="G4" s="315"/>
      <c r="H4" s="315"/>
      <c r="I4" s="315"/>
      <c r="J4" s="315"/>
      <c r="K4" s="315"/>
      <c r="L4" s="316"/>
      <c r="N4" s="21"/>
      <c r="O4" s="21"/>
      <c r="P4" s="21"/>
      <c r="Q4" s="21"/>
      <c r="R4" s="21"/>
      <c r="S4" s="21"/>
      <c r="T4" s="21"/>
      <c r="U4" s="21"/>
      <c r="V4" s="21"/>
      <c r="W4" s="21"/>
      <c r="X4" s="21"/>
      <c r="Y4" s="21"/>
      <c r="Z4" s="21"/>
      <c r="AA4" s="21"/>
      <c r="AB4" s="21"/>
      <c r="AC4" s="21"/>
      <c r="AD4" s="21"/>
    </row>
    <row r="5" spans="2:30" ht="6.75" customHeight="1" x14ac:dyDescent="0.25">
      <c r="B5" s="82"/>
      <c r="L5" s="26"/>
      <c r="N5" s="21"/>
      <c r="O5" s="21"/>
      <c r="P5" s="21"/>
      <c r="Q5" s="21"/>
      <c r="R5" s="21"/>
      <c r="S5" s="21"/>
      <c r="T5" s="21"/>
      <c r="U5" s="21"/>
      <c r="V5" s="21"/>
      <c r="W5" s="21"/>
      <c r="X5" s="21"/>
      <c r="Y5" s="21"/>
      <c r="Z5" s="21"/>
      <c r="AA5" s="21"/>
      <c r="AB5" s="21"/>
      <c r="AC5" s="21"/>
      <c r="AD5" s="21"/>
    </row>
    <row r="6" spans="2:30" ht="18.75" x14ac:dyDescent="0.3">
      <c r="B6" s="82"/>
      <c r="C6" s="317"/>
      <c r="D6" s="211" t="s">
        <v>711</v>
      </c>
      <c r="E6" s="68">
        <f>LOI!D10</f>
        <v>0</v>
      </c>
      <c r="I6" s="7" t="s">
        <v>395</v>
      </c>
      <c r="J6" s="471"/>
      <c r="K6" s="471"/>
      <c r="L6" s="26"/>
      <c r="N6" s="366" t="str">
        <f>IF(ISBLANK(J6),"Enter Authorized Offical Name"," ")</f>
        <v>Enter Authorized Offical Name</v>
      </c>
      <c r="O6" s="21"/>
      <c r="P6" s="21"/>
      <c r="Q6" s="21"/>
      <c r="R6" s="21"/>
      <c r="S6" s="21"/>
      <c r="T6" s="21"/>
      <c r="U6" s="21"/>
      <c r="V6" s="21"/>
      <c r="W6" s="21"/>
      <c r="X6" s="21"/>
      <c r="Y6" s="21"/>
      <c r="Z6" s="21"/>
      <c r="AA6" s="21"/>
      <c r="AB6" s="21"/>
      <c r="AC6" s="21"/>
      <c r="AD6" s="21"/>
    </row>
    <row r="7" spans="2:30" ht="18.75" x14ac:dyDescent="0.3">
      <c r="B7" s="82"/>
      <c r="C7" s="317"/>
      <c r="D7" s="211" t="s">
        <v>676</v>
      </c>
      <c r="E7" s="68">
        <f>LOI!D25</f>
        <v>0</v>
      </c>
      <c r="I7" s="7" t="s">
        <v>539</v>
      </c>
      <c r="J7" s="471"/>
      <c r="K7" s="471"/>
      <c r="L7" s="26"/>
      <c r="N7" s="366" t="str">
        <f>IF(ISBLANK(J7),"Enter Authorized Offical Title"," ")</f>
        <v>Enter Authorized Offical Title</v>
      </c>
      <c r="O7" s="21"/>
      <c r="P7" s="21"/>
      <c r="Q7" s="21"/>
      <c r="R7" s="21"/>
      <c r="S7" s="21"/>
      <c r="T7" s="21"/>
      <c r="U7" s="21"/>
      <c r="V7" s="21"/>
      <c r="W7" s="21"/>
      <c r="X7" s="21"/>
      <c r="Y7" s="21"/>
      <c r="Z7" s="21"/>
      <c r="AA7" s="21"/>
      <c r="AB7" s="21"/>
      <c r="AC7" s="21"/>
      <c r="AD7" s="21"/>
    </row>
    <row r="8" spans="2:30" ht="6" customHeight="1" x14ac:dyDescent="0.25">
      <c r="B8" s="82"/>
      <c r="L8" s="26"/>
      <c r="N8" s="21"/>
      <c r="O8" s="21"/>
      <c r="P8" s="21"/>
      <c r="Q8" s="21"/>
      <c r="R8" s="21"/>
      <c r="S8" s="21"/>
      <c r="T8" s="21"/>
      <c r="U8" s="21"/>
      <c r="V8" s="21"/>
      <c r="W8" s="21"/>
      <c r="X8" s="21"/>
      <c r="Y8" s="21"/>
      <c r="Z8" s="21"/>
      <c r="AA8" s="21"/>
      <c r="AB8" s="21"/>
      <c r="AC8" s="21"/>
      <c r="AD8" s="21"/>
    </row>
    <row r="9" spans="2:30" ht="15.75" x14ac:dyDescent="0.25">
      <c r="B9" s="318"/>
      <c r="C9" s="319" t="s">
        <v>626</v>
      </c>
      <c r="D9" s="319"/>
      <c r="E9" s="319"/>
      <c r="F9" s="319"/>
      <c r="G9" s="319"/>
      <c r="H9" s="319"/>
      <c r="I9" s="319"/>
      <c r="J9" s="319"/>
      <c r="K9" s="319"/>
      <c r="L9" s="320"/>
      <c r="N9" s="21"/>
      <c r="O9" s="21"/>
      <c r="P9" s="21"/>
      <c r="Q9" s="21"/>
      <c r="R9" s="21"/>
      <c r="S9" s="21"/>
      <c r="T9" s="21"/>
      <c r="U9" s="21"/>
      <c r="V9" s="21"/>
      <c r="W9" s="21"/>
      <c r="X9" s="21"/>
      <c r="Y9" s="21"/>
      <c r="Z9" s="21"/>
      <c r="AA9" s="21"/>
      <c r="AB9" s="21"/>
      <c r="AC9" s="21"/>
      <c r="AD9" s="21"/>
    </row>
    <row r="10" spans="2:30" x14ac:dyDescent="0.25">
      <c r="B10" s="82"/>
      <c r="J10" s="321" t="s">
        <v>622</v>
      </c>
      <c r="K10" s="321"/>
      <c r="L10" s="309"/>
      <c r="N10" s="21"/>
      <c r="O10" s="21"/>
      <c r="P10" s="21"/>
      <c r="Q10" s="21"/>
      <c r="R10" s="21"/>
      <c r="S10" s="21"/>
      <c r="T10" s="21"/>
      <c r="U10" s="21"/>
      <c r="V10" s="21"/>
      <c r="W10" s="21"/>
      <c r="X10" s="21"/>
      <c r="Y10" s="21"/>
      <c r="Z10" s="21"/>
      <c r="AA10" s="21"/>
      <c r="AB10" s="21"/>
      <c r="AC10" s="21"/>
      <c r="AD10" s="21"/>
    </row>
    <row r="11" spans="2:30" x14ac:dyDescent="0.25">
      <c r="B11" s="82"/>
      <c r="C11" s="322" t="s">
        <v>624</v>
      </c>
      <c r="J11" s="321" t="s">
        <v>611</v>
      </c>
      <c r="K11" s="321" t="s">
        <v>620</v>
      </c>
      <c r="L11" s="26"/>
      <c r="N11" s="21"/>
      <c r="O11" s="21"/>
      <c r="P11" s="21"/>
      <c r="Q11" s="21"/>
      <c r="R11" s="21"/>
      <c r="S11" s="21"/>
      <c r="T11" s="21"/>
      <c r="U11" s="21"/>
      <c r="V11" s="21"/>
      <c r="W11" s="21"/>
      <c r="X11" s="21"/>
      <c r="Y11" s="21"/>
      <c r="Z11" s="21"/>
      <c r="AA11" s="21"/>
      <c r="AB11" s="21"/>
      <c r="AC11" s="21"/>
      <c r="AD11" s="21"/>
    </row>
    <row r="12" spans="2:30" ht="15.75" customHeight="1" x14ac:dyDescent="0.25">
      <c r="B12" s="82"/>
      <c r="D12" s="323" t="s">
        <v>737</v>
      </c>
      <c r="E12" s="323"/>
      <c r="F12" s="323"/>
      <c r="G12" s="323"/>
      <c r="H12" s="432" t="str">
        <f>IF(LOI!H18=TRUE,"(UEI Pending)"," ")</f>
        <v xml:space="preserve"> </v>
      </c>
      <c r="I12" s="323"/>
      <c r="J12" s="324" t="b">
        <f>IF(LOI!P27=0,TRUE,FALSE)</f>
        <v>0</v>
      </c>
      <c r="K12" s="325" t="str">
        <f>IF(J12=TRUE,"Provided","Required")</f>
        <v>Required</v>
      </c>
      <c r="L12" s="26"/>
      <c r="N12" s="21"/>
      <c r="O12" s="21"/>
      <c r="P12" s="21"/>
      <c r="Q12" s="21"/>
      <c r="R12" s="21"/>
      <c r="S12" s="21"/>
      <c r="T12" s="21"/>
      <c r="U12" s="21"/>
      <c r="V12" s="21"/>
      <c r="W12" s="21"/>
      <c r="X12" s="21"/>
      <c r="Y12" s="21"/>
      <c r="Z12" s="21"/>
      <c r="AA12" s="21"/>
      <c r="AB12" s="21"/>
      <c r="AC12" s="21"/>
      <c r="AD12" s="21"/>
    </row>
    <row r="13" spans="2:30" ht="15.75" customHeight="1" x14ac:dyDescent="0.25">
      <c r="B13" s="82"/>
      <c r="D13" s="323" t="s">
        <v>613</v>
      </c>
      <c r="E13" s="323"/>
      <c r="F13" s="323"/>
      <c r="G13" s="323"/>
      <c r="H13" s="323"/>
      <c r="I13" s="323"/>
      <c r="J13" s="324" t="b">
        <f>IF(SUM(Narrative!O19:O121)=0,TRUE,FALSE)</f>
        <v>0</v>
      </c>
      <c r="K13" s="325" t="str">
        <f>IF(J13=TRUE,"Provided","Required")</f>
        <v>Required</v>
      </c>
      <c r="L13" s="26"/>
      <c r="N13" s="21"/>
      <c r="O13" s="21"/>
      <c r="P13" s="21"/>
      <c r="Q13" s="21"/>
      <c r="R13" s="21"/>
      <c r="S13" s="21"/>
      <c r="T13" s="21"/>
      <c r="U13" s="21"/>
      <c r="V13" s="21"/>
      <c r="W13" s="21"/>
      <c r="X13" s="21"/>
      <c r="Y13" s="21"/>
      <c r="Z13" s="21"/>
      <c r="AA13" s="21"/>
      <c r="AB13" s="21"/>
      <c r="AC13" s="21"/>
      <c r="AD13" s="21"/>
    </row>
    <row r="14" spans="2:30" ht="15.75" customHeight="1" x14ac:dyDescent="0.25">
      <c r="B14" s="82"/>
      <c r="D14" s="323" t="s">
        <v>614</v>
      </c>
      <c r="E14" s="323"/>
      <c r="F14" s="323"/>
      <c r="G14" s="323"/>
      <c r="H14" s="323"/>
      <c r="I14" s="323"/>
      <c r="J14" s="324" t="b">
        <f>IF(K14="Provided",TRUE,FALSE)</f>
        <v>0</v>
      </c>
      <c r="K14" s="325" t="str">
        <f>IF(Budget!I56=0,"Required","Provided")</f>
        <v>Required</v>
      </c>
      <c r="L14" s="26"/>
      <c r="N14" s="21"/>
      <c r="O14" s="21"/>
      <c r="P14" s="21"/>
      <c r="Q14" s="21"/>
      <c r="R14" s="21"/>
      <c r="S14" s="21"/>
      <c r="T14" s="21"/>
      <c r="U14" s="21"/>
      <c r="V14" s="21"/>
      <c r="W14" s="21"/>
      <c r="X14" s="21"/>
      <c r="Y14" s="21"/>
      <c r="Z14" s="21"/>
      <c r="AA14" s="21"/>
      <c r="AB14" s="21"/>
      <c r="AC14" s="21"/>
      <c r="AD14" s="21"/>
    </row>
    <row r="15" spans="2:30" ht="15.75" customHeight="1" x14ac:dyDescent="0.25">
      <c r="B15" s="82"/>
      <c r="D15" s="323" t="s">
        <v>612</v>
      </c>
      <c r="E15" s="323"/>
      <c r="F15" s="323"/>
      <c r="G15" s="323"/>
      <c r="H15" s="323"/>
      <c r="I15" s="323"/>
      <c r="J15" s="324" t="b">
        <f t="shared" ref="J15:J18" si="0">IF(K15="Provided",TRUE,FALSE)</f>
        <v>0</v>
      </c>
      <c r="K15" s="325" t="str">
        <f>IF(Summary!H20="Met","Provided","Required")</f>
        <v>Required</v>
      </c>
      <c r="L15" s="26"/>
      <c r="N15" s="21"/>
      <c r="O15" s="21"/>
      <c r="P15" s="21"/>
      <c r="Q15" s="21"/>
      <c r="R15" s="21"/>
      <c r="S15" s="21"/>
      <c r="T15" s="21"/>
      <c r="U15" s="21"/>
      <c r="V15" s="21"/>
      <c r="W15" s="21"/>
      <c r="X15" s="21"/>
      <c r="Y15" s="21"/>
      <c r="Z15" s="21"/>
      <c r="AA15" s="21"/>
      <c r="AB15" s="21"/>
      <c r="AC15" s="21"/>
      <c r="AD15" s="21"/>
    </row>
    <row r="16" spans="2:30" ht="15.75" customHeight="1" x14ac:dyDescent="0.25">
      <c r="B16" s="82"/>
      <c r="D16" s="323" t="s">
        <v>617</v>
      </c>
      <c r="E16" s="323"/>
      <c r="F16" s="323"/>
      <c r="G16" s="323"/>
      <c r="H16" s="323"/>
      <c r="I16" s="323"/>
      <c r="J16" s="324" t="b">
        <f t="shared" si="0"/>
        <v>0</v>
      </c>
      <c r="K16" s="325" t="str">
        <f>IF(Budget!I110=0,"Required","Provided")</f>
        <v>Required</v>
      </c>
      <c r="L16" s="26"/>
      <c r="N16" s="21"/>
      <c r="O16" s="21"/>
      <c r="P16" s="21"/>
      <c r="Q16" s="21"/>
      <c r="R16" s="21"/>
      <c r="S16" s="21"/>
      <c r="T16" s="21"/>
      <c r="U16" s="21"/>
      <c r="V16" s="21"/>
      <c r="W16" s="21"/>
      <c r="X16" s="21"/>
      <c r="Y16" s="21"/>
      <c r="Z16" s="21"/>
      <c r="AA16" s="21"/>
      <c r="AB16" s="21"/>
      <c r="AC16" s="21"/>
      <c r="AD16" s="21"/>
    </row>
    <row r="17" spans="2:30" ht="15.75" customHeight="1" x14ac:dyDescent="0.25">
      <c r="B17" s="82"/>
      <c r="D17" s="323" t="s">
        <v>618</v>
      </c>
      <c r="E17" s="323"/>
      <c r="F17" s="323"/>
      <c r="G17" s="323"/>
      <c r="H17" s="323"/>
      <c r="I17" s="323"/>
      <c r="J17" s="324" t="b">
        <f t="shared" si="0"/>
        <v>0</v>
      </c>
      <c r="K17" s="325" t="str">
        <f>IF(SUM(Budget!I112:I120)=0,"Required","Provided")</f>
        <v>Required</v>
      </c>
      <c r="L17" s="26"/>
      <c r="N17" s="21"/>
      <c r="O17" s="21"/>
      <c r="P17" s="21"/>
      <c r="Q17" s="21"/>
      <c r="R17" s="21"/>
      <c r="S17" s="21"/>
      <c r="T17" s="21"/>
      <c r="U17" s="21"/>
      <c r="V17" s="21"/>
      <c r="W17" s="21"/>
      <c r="X17" s="21"/>
      <c r="Y17" s="21"/>
      <c r="Z17" s="21"/>
      <c r="AA17" s="21"/>
      <c r="AB17" s="21"/>
      <c r="AC17" s="21"/>
      <c r="AD17" s="21"/>
    </row>
    <row r="18" spans="2:30" ht="15.75" customHeight="1" x14ac:dyDescent="0.25">
      <c r="B18" s="82"/>
      <c r="D18" s="323" t="s">
        <v>615</v>
      </c>
      <c r="E18" s="323"/>
      <c r="F18" s="323"/>
      <c r="G18" s="323"/>
      <c r="H18" s="323"/>
      <c r="I18" s="323"/>
      <c r="J18" s="324" t="b">
        <f t="shared" si="0"/>
        <v>0</v>
      </c>
      <c r="K18" s="325" t="str">
        <f>IF(Budget!E119=0,"Required","Provided")</f>
        <v>Required</v>
      </c>
      <c r="L18" s="26"/>
      <c r="N18" s="21"/>
      <c r="O18" s="21"/>
      <c r="P18" s="21"/>
      <c r="Q18" s="21"/>
      <c r="R18" s="21"/>
      <c r="S18" s="21"/>
      <c r="T18" s="21"/>
      <c r="U18" s="21"/>
      <c r="V18" s="21"/>
      <c r="W18" s="21"/>
      <c r="X18" s="21"/>
      <c r="Y18" s="21"/>
      <c r="Z18" s="21"/>
      <c r="AA18" s="21"/>
      <c r="AB18" s="21"/>
      <c r="AC18" s="21"/>
      <c r="AD18" s="21"/>
    </row>
    <row r="19" spans="2:30" x14ac:dyDescent="0.25">
      <c r="B19" s="82"/>
      <c r="C19" s="322" t="s">
        <v>616</v>
      </c>
      <c r="L19" s="26"/>
      <c r="N19" s="21"/>
      <c r="O19" s="21"/>
      <c r="P19" s="21"/>
      <c r="Q19" s="21"/>
      <c r="R19" s="21"/>
      <c r="S19" s="21"/>
      <c r="T19" s="21"/>
      <c r="U19" s="21"/>
      <c r="V19" s="21"/>
      <c r="W19" s="21"/>
      <c r="X19" s="21"/>
      <c r="Y19" s="21"/>
      <c r="Z19" s="21"/>
      <c r="AA19" s="21"/>
      <c r="AB19" s="21"/>
      <c r="AC19" s="21"/>
      <c r="AD19" s="21"/>
    </row>
    <row r="20" spans="2:30" ht="15.75" customHeight="1" x14ac:dyDescent="0.25">
      <c r="B20" s="82"/>
      <c r="D20" s="583" t="s">
        <v>605</v>
      </c>
      <c r="E20" s="583"/>
      <c r="F20" s="583"/>
      <c r="G20" s="583"/>
      <c r="H20" s="583"/>
      <c r="I20" s="583"/>
      <c r="J20" s="367" t="b">
        <v>0</v>
      </c>
      <c r="K20" s="325" t="str">
        <f t="shared" ref="K20:K24" si="1">IF(J20=TRUE,"Provided","Required")</f>
        <v>Required</v>
      </c>
      <c r="L20" s="26"/>
      <c r="N20" s="21"/>
      <c r="O20" s="21"/>
      <c r="P20" s="21"/>
      <c r="Q20" s="21"/>
      <c r="R20" s="21"/>
      <c r="S20" s="21"/>
      <c r="T20" s="21"/>
      <c r="U20" s="21"/>
      <c r="V20" s="21"/>
      <c r="W20" s="21"/>
      <c r="X20" s="21"/>
      <c r="Y20" s="21"/>
      <c r="Z20" s="21"/>
      <c r="AA20" s="21"/>
      <c r="AB20" s="21"/>
      <c r="AC20" s="21"/>
      <c r="AD20" s="21"/>
    </row>
    <row r="21" spans="2:30" ht="15.75" customHeight="1" x14ac:dyDescent="0.25">
      <c r="B21" s="82"/>
      <c r="D21" s="583" t="s">
        <v>760</v>
      </c>
      <c r="E21" s="583"/>
      <c r="F21" s="583"/>
      <c r="G21" s="583"/>
      <c r="H21" s="583"/>
      <c r="I21" s="583"/>
      <c r="J21" s="367" t="b">
        <v>0</v>
      </c>
      <c r="K21" s="325" t="str">
        <f t="shared" si="1"/>
        <v>Required</v>
      </c>
      <c r="L21" s="26"/>
      <c r="N21" s="21"/>
      <c r="O21" s="21"/>
      <c r="P21" s="21"/>
      <c r="Q21" s="21"/>
      <c r="R21" s="21"/>
      <c r="S21" s="21"/>
      <c r="T21" s="21"/>
      <c r="U21" s="21"/>
      <c r="V21" s="21"/>
      <c r="W21" s="21"/>
      <c r="X21" s="21"/>
      <c r="Y21" s="21"/>
      <c r="Z21" s="21"/>
      <c r="AA21" s="21"/>
      <c r="AB21" s="21"/>
      <c r="AC21" s="21"/>
      <c r="AD21" s="21"/>
    </row>
    <row r="22" spans="2:30" ht="15.75" customHeight="1" x14ac:dyDescent="0.25">
      <c r="B22" s="82"/>
      <c r="D22" s="583" t="s">
        <v>609</v>
      </c>
      <c r="E22" s="583"/>
      <c r="F22" s="583"/>
      <c r="G22" s="583"/>
      <c r="H22" s="583"/>
      <c r="I22" s="583"/>
      <c r="J22" s="367" t="b">
        <v>0</v>
      </c>
      <c r="K22" s="325" t="str">
        <f t="shared" si="1"/>
        <v>Required</v>
      </c>
      <c r="L22" s="26"/>
      <c r="N22" s="21"/>
      <c r="O22" s="21"/>
      <c r="P22" s="21"/>
      <c r="Q22" s="21"/>
      <c r="R22" s="21"/>
      <c r="S22" s="21"/>
      <c r="T22" s="21"/>
      <c r="U22" s="21"/>
      <c r="V22" s="21"/>
      <c r="W22" s="21"/>
      <c r="X22" s="21"/>
      <c r="Y22" s="21"/>
      <c r="Z22" s="21"/>
      <c r="AA22" s="21"/>
      <c r="AB22" s="21"/>
      <c r="AC22" s="21"/>
      <c r="AD22" s="21"/>
    </row>
    <row r="23" spans="2:30" ht="15.75" customHeight="1" x14ac:dyDescent="0.25">
      <c r="B23" s="82"/>
      <c r="D23" s="583" t="s">
        <v>606</v>
      </c>
      <c r="E23" s="583"/>
      <c r="F23" s="583"/>
      <c r="G23" s="583"/>
      <c r="H23" s="583"/>
      <c r="I23" s="583"/>
      <c r="J23" s="367" t="b">
        <v>0</v>
      </c>
      <c r="K23" s="325" t="str">
        <f t="shared" si="1"/>
        <v>Required</v>
      </c>
      <c r="L23" s="26"/>
      <c r="N23" s="21"/>
      <c r="O23" s="21"/>
      <c r="P23" s="21"/>
      <c r="Q23" s="21"/>
      <c r="R23" s="21"/>
      <c r="S23" s="21"/>
      <c r="T23" s="21"/>
      <c r="U23" s="21"/>
      <c r="V23" s="21"/>
      <c r="W23" s="21"/>
      <c r="X23" s="21"/>
      <c r="Y23" s="21"/>
      <c r="Z23" s="21"/>
      <c r="AA23" s="21"/>
      <c r="AB23" s="21"/>
      <c r="AC23" s="21"/>
      <c r="AD23" s="21"/>
    </row>
    <row r="24" spans="2:30" ht="15.75" customHeight="1" x14ac:dyDescent="0.25">
      <c r="B24" s="82"/>
      <c r="D24" s="583" t="s">
        <v>608</v>
      </c>
      <c r="E24" s="583"/>
      <c r="F24" s="583"/>
      <c r="G24" s="583"/>
      <c r="H24" s="583"/>
      <c r="I24" s="583"/>
      <c r="J24" s="367" t="b">
        <v>0</v>
      </c>
      <c r="K24" s="325" t="str">
        <f t="shared" si="1"/>
        <v>Required</v>
      </c>
      <c r="L24" s="26"/>
      <c r="N24" s="21"/>
      <c r="O24" s="21"/>
      <c r="P24" s="21"/>
      <c r="Q24" s="21"/>
      <c r="R24" s="21"/>
      <c r="S24" s="21"/>
      <c r="T24" s="21"/>
      <c r="U24" s="21"/>
      <c r="V24" s="21"/>
      <c r="W24" s="21"/>
      <c r="X24" s="21"/>
      <c r="Y24" s="21"/>
      <c r="Z24" s="21"/>
      <c r="AA24" s="21"/>
      <c r="AB24" s="21"/>
      <c r="AC24" s="21"/>
      <c r="AD24" s="21"/>
    </row>
    <row r="25" spans="2:30" ht="15.75" customHeight="1" x14ac:dyDescent="0.25">
      <c r="B25" s="82"/>
      <c r="D25" s="583" t="s">
        <v>757</v>
      </c>
      <c r="E25" s="583"/>
      <c r="F25" s="583"/>
      <c r="G25" s="583"/>
      <c r="H25" s="583"/>
      <c r="I25" s="583"/>
      <c r="J25" s="367" t="b">
        <v>0</v>
      </c>
      <c r="K25" s="325" t="str">
        <f t="shared" ref="K25" si="2">IF(J25=TRUE,"Provided","Required")</f>
        <v>Required</v>
      </c>
      <c r="L25" s="26"/>
      <c r="N25" s="21"/>
      <c r="O25" s="21"/>
      <c r="P25" s="21"/>
      <c r="Q25" s="21"/>
      <c r="R25" s="21"/>
      <c r="S25" s="21"/>
      <c r="T25" s="21"/>
      <c r="U25" s="21"/>
      <c r="V25" s="21"/>
      <c r="W25" s="21"/>
      <c r="X25" s="21"/>
      <c r="Y25" s="21"/>
      <c r="Z25" s="21"/>
      <c r="AA25" s="21"/>
      <c r="AB25" s="21"/>
      <c r="AC25" s="21"/>
      <c r="AD25" s="21"/>
    </row>
    <row r="26" spans="2:30" ht="33" customHeight="1" x14ac:dyDescent="0.25">
      <c r="B26" s="82"/>
      <c r="D26" s="583" t="s">
        <v>610</v>
      </c>
      <c r="E26" s="583"/>
      <c r="F26" s="583"/>
      <c r="G26" s="583"/>
      <c r="H26" s="583"/>
      <c r="I26" s="583"/>
      <c r="J26" s="370" t="b">
        <v>0</v>
      </c>
      <c r="K26" s="325" t="str">
        <f>IF(Budget!E54&gt;0.1,IF(J26=TRUE,"Provided","Required"),"N/A")</f>
        <v>N/A</v>
      </c>
      <c r="L26" s="26"/>
      <c r="N26" s="21"/>
      <c r="O26" s="21"/>
      <c r="P26" s="21"/>
      <c r="Q26" s="21"/>
      <c r="R26" s="21"/>
      <c r="S26" s="21"/>
      <c r="T26" s="21"/>
      <c r="U26" s="21"/>
      <c r="V26" s="21"/>
      <c r="W26" s="21"/>
      <c r="X26" s="21"/>
      <c r="Y26" s="21"/>
      <c r="Z26" s="21"/>
      <c r="AA26" s="21"/>
      <c r="AB26" s="21"/>
      <c r="AC26" s="21"/>
    </row>
    <row r="27" spans="2:30" x14ac:dyDescent="0.25">
      <c r="B27" s="82"/>
      <c r="D27" s="326"/>
      <c r="E27" s="326"/>
      <c r="F27" s="326"/>
      <c r="G27" s="326"/>
      <c r="H27" s="326"/>
      <c r="I27" s="326"/>
      <c r="J27" s="323"/>
      <c r="K27" s="321" t="s">
        <v>619</v>
      </c>
      <c r="L27" s="26"/>
      <c r="N27" s="21"/>
      <c r="O27" s="21"/>
      <c r="P27" s="21"/>
      <c r="Q27" s="21"/>
      <c r="R27" s="21"/>
      <c r="S27" s="21"/>
      <c r="T27" s="21"/>
      <c r="U27" s="21"/>
      <c r="V27" s="21"/>
      <c r="W27" s="21"/>
      <c r="X27" s="21"/>
      <c r="Y27" s="21"/>
      <c r="Z27" s="21"/>
      <c r="AA27" s="21"/>
      <c r="AB27" s="21"/>
      <c r="AC27" s="21"/>
    </row>
    <row r="28" spans="2:30" ht="15.75" customHeight="1" x14ac:dyDescent="0.25">
      <c r="B28" s="82"/>
      <c r="D28" s="583" t="s">
        <v>710</v>
      </c>
      <c r="E28" s="583"/>
      <c r="F28" s="583"/>
      <c r="G28" s="583"/>
      <c r="H28" s="583"/>
      <c r="I28" s="583"/>
      <c r="J28" s="367" t="b">
        <v>0</v>
      </c>
      <c r="K28" s="367" t="b">
        <v>0</v>
      </c>
      <c r="L28" s="327"/>
      <c r="N28" s="21"/>
      <c r="O28" s="21"/>
      <c r="P28" s="21"/>
      <c r="Q28" s="21"/>
      <c r="R28" s="21"/>
      <c r="S28" s="21"/>
      <c r="T28" s="21"/>
      <c r="U28" s="21"/>
      <c r="V28" s="21"/>
      <c r="W28" s="21"/>
      <c r="X28" s="21"/>
      <c r="Y28" s="21"/>
      <c r="Z28" s="21"/>
      <c r="AA28" s="21"/>
      <c r="AB28" s="21"/>
      <c r="AC28" s="21"/>
    </row>
    <row r="29" spans="2:30" ht="15.75" customHeight="1" x14ac:dyDescent="0.25">
      <c r="B29" s="82"/>
      <c r="D29" s="583" t="s">
        <v>704</v>
      </c>
      <c r="E29" s="583"/>
      <c r="F29" s="583"/>
      <c r="G29" s="583"/>
      <c r="H29" s="583"/>
      <c r="I29" s="583"/>
      <c r="J29" s="367" t="b">
        <v>0</v>
      </c>
      <c r="K29" s="367" t="b">
        <v>0</v>
      </c>
      <c r="L29" s="327"/>
      <c r="N29" s="21"/>
      <c r="O29" s="21"/>
      <c r="P29" s="21"/>
      <c r="Q29" s="21"/>
      <c r="R29" s="21"/>
      <c r="S29" s="21"/>
      <c r="T29" s="21"/>
      <c r="U29" s="21"/>
      <c r="V29" s="21"/>
      <c r="W29" s="21"/>
      <c r="X29" s="21"/>
      <c r="Y29" s="21"/>
      <c r="Z29" s="21"/>
      <c r="AA29" s="21"/>
      <c r="AB29" s="21"/>
      <c r="AC29" s="21"/>
    </row>
    <row r="30" spans="2:30" ht="15.75" customHeight="1" x14ac:dyDescent="0.25">
      <c r="B30" s="82"/>
      <c r="D30" s="583" t="s">
        <v>607</v>
      </c>
      <c r="E30" s="583"/>
      <c r="F30" s="583"/>
      <c r="G30" s="583"/>
      <c r="H30" s="583"/>
      <c r="I30" s="583"/>
      <c r="J30" s="367" t="b">
        <v>0</v>
      </c>
      <c r="K30" s="325" t="str">
        <f>IF(Subcontractors!G26=0,"N/A",IF(Subcontractors!E30=TRUE,"Pending",IF(J30=TRUE,"Provided","Required")))</f>
        <v>N/A</v>
      </c>
      <c r="L30" s="327"/>
      <c r="N30" s="21"/>
      <c r="O30" s="21"/>
      <c r="P30" s="21"/>
      <c r="Q30" s="21"/>
      <c r="R30" s="21"/>
      <c r="S30" s="21"/>
      <c r="T30" s="21"/>
      <c r="U30" s="21"/>
      <c r="V30" s="21"/>
      <c r="W30" s="21"/>
      <c r="X30" s="21"/>
      <c r="Y30" s="21"/>
      <c r="Z30" s="21"/>
      <c r="AA30" s="21"/>
      <c r="AB30" s="21"/>
      <c r="AC30" s="21"/>
    </row>
    <row r="31" spans="2:30" ht="29.25" customHeight="1" x14ac:dyDescent="0.25">
      <c r="B31" s="82"/>
      <c r="D31" s="583" t="s">
        <v>705</v>
      </c>
      <c r="E31" s="583"/>
      <c r="F31" s="583"/>
      <c r="G31" s="583"/>
      <c r="H31" s="583"/>
      <c r="I31" s="583"/>
      <c r="J31" s="367" t="b">
        <v>0</v>
      </c>
      <c r="K31" s="325" t="str">
        <f t="shared" ref="K31" si="3">IF(J31=TRUE,"Provided","Required")</f>
        <v>Required</v>
      </c>
      <c r="L31" s="327"/>
      <c r="N31" s="21"/>
      <c r="O31" s="21"/>
      <c r="P31" s="21"/>
      <c r="Q31" s="21"/>
      <c r="R31" s="21"/>
      <c r="S31" s="21"/>
      <c r="T31" s="21"/>
      <c r="U31" s="21"/>
      <c r="V31" s="21"/>
      <c r="W31" s="21"/>
      <c r="X31" s="21"/>
      <c r="Y31" s="21"/>
      <c r="Z31" s="21"/>
      <c r="AA31" s="21"/>
      <c r="AB31" s="21"/>
      <c r="AC31" s="21"/>
    </row>
    <row r="32" spans="2:30" x14ac:dyDescent="0.25">
      <c r="B32" s="82"/>
      <c r="J32" s="323"/>
      <c r="K32" s="323"/>
      <c r="L32" s="327"/>
      <c r="N32" s="21"/>
      <c r="O32" s="21"/>
      <c r="P32" s="21"/>
      <c r="Q32" s="21"/>
      <c r="R32" s="21"/>
      <c r="S32" s="21"/>
      <c r="T32" s="21"/>
      <c r="U32" s="21"/>
      <c r="V32" s="21"/>
      <c r="W32" s="21"/>
      <c r="X32" s="21"/>
      <c r="Y32" s="21"/>
      <c r="Z32" s="21"/>
      <c r="AA32" s="21"/>
      <c r="AB32" s="21"/>
      <c r="AC32" s="21"/>
    </row>
    <row r="33" spans="2:29" ht="15.75" x14ac:dyDescent="0.25">
      <c r="B33" s="148"/>
      <c r="C33" s="319" t="s">
        <v>628</v>
      </c>
      <c r="D33" s="319"/>
      <c r="E33" s="319"/>
      <c r="F33" s="319"/>
      <c r="G33" s="319"/>
      <c r="H33" s="319"/>
      <c r="I33" s="319"/>
      <c r="J33" s="319"/>
      <c r="K33" s="319"/>
      <c r="L33" s="320"/>
      <c r="N33" s="21"/>
      <c r="O33" s="21"/>
      <c r="P33" s="21"/>
      <c r="Q33" s="21"/>
      <c r="R33" s="21"/>
      <c r="S33" s="21"/>
      <c r="T33" s="21"/>
      <c r="U33" s="21"/>
      <c r="V33" s="21"/>
      <c r="W33" s="21"/>
      <c r="X33" s="21"/>
      <c r="Y33" s="21"/>
      <c r="Z33" s="21"/>
      <c r="AA33" s="21"/>
      <c r="AB33" s="21"/>
      <c r="AC33" s="21"/>
    </row>
    <row r="34" spans="2:29" x14ac:dyDescent="0.25">
      <c r="B34" s="82"/>
      <c r="L34" s="26"/>
      <c r="N34" s="21"/>
      <c r="O34" s="21"/>
      <c r="P34" s="21"/>
      <c r="Q34" s="21"/>
      <c r="R34" s="21"/>
      <c r="S34" s="21"/>
      <c r="T34" s="21"/>
      <c r="U34" s="21"/>
      <c r="V34" s="21"/>
      <c r="W34" s="21"/>
      <c r="X34" s="21"/>
      <c r="Y34" s="21"/>
      <c r="Z34" s="21"/>
      <c r="AA34" s="21"/>
      <c r="AB34" s="21"/>
      <c r="AC34" s="21"/>
    </row>
    <row r="35" spans="2:29" ht="15.75" customHeight="1" x14ac:dyDescent="0.25">
      <c r="B35" s="82"/>
      <c r="C35" s="485" t="s">
        <v>627</v>
      </c>
      <c r="D35" s="485"/>
      <c r="E35" s="485"/>
      <c r="F35" s="485"/>
      <c r="G35" s="485"/>
      <c r="H35" s="485"/>
      <c r="I35" s="485"/>
      <c r="J35" s="485"/>
      <c r="K35" s="485"/>
      <c r="L35" s="586"/>
      <c r="M35" s="328"/>
      <c r="N35" s="365"/>
      <c r="O35" s="365"/>
      <c r="P35" s="365"/>
      <c r="Q35" s="21"/>
      <c r="R35" s="21"/>
      <c r="S35" s="21"/>
      <c r="T35" s="21"/>
      <c r="U35" s="21"/>
      <c r="V35" s="21"/>
      <c r="W35" s="21"/>
      <c r="X35" s="21"/>
      <c r="Y35" s="21"/>
      <c r="Z35" s="21"/>
      <c r="AA35" s="21"/>
      <c r="AB35" s="21"/>
      <c r="AC35" s="21"/>
    </row>
    <row r="36" spans="2:29" x14ac:dyDescent="0.25">
      <c r="B36" s="82"/>
      <c r="C36" s="485"/>
      <c r="D36" s="485"/>
      <c r="E36" s="485"/>
      <c r="F36" s="485"/>
      <c r="G36" s="485"/>
      <c r="H36" s="485"/>
      <c r="I36" s="485"/>
      <c r="J36" s="485"/>
      <c r="K36" s="485"/>
      <c r="L36" s="586"/>
      <c r="N36" s="21"/>
      <c r="O36" s="21"/>
      <c r="P36" s="21"/>
      <c r="Q36" s="21"/>
      <c r="R36" s="21"/>
      <c r="S36" s="21"/>
      <c r="T36" s="21"/>
      <c r="U36" s="21"/>
      <c r="V36" s="21"/>
      <c r="W36" s="21"/>
      <c r="X36" s="21"/>
      <c r="Y36" s="21"/>
      <c r="Z36" s="21"/>
      <c r="AA36" s="21"/>
      <c r="AB36" s="21"/>
      <c r="AC36" s="21"/>
    </row>
    <row r="37" spans="2:29" x14ac:dyDescent="0.25">
      <c r="B37" s="82"/>
      <c r="C37" s="485"/>
      <c r="D37" s="485"/>
      <c r="E37" s="485"/>
      <c r="F37" s="485"/>
      <c r="G37" s="485"/>
      <c r="H37" s="485"/>
      <c r="I37" s="485"/>
      <c r="J37" s="485"/>
      <c r="K37" s="485"/>
      <c r="L37" s="586"/>
      <c r="N37" s="21"/>
      <c r="O37" s="21"/>
      <c r="P37" s="21"/>
      <c r="Q37" s="21"/>
      <c r="R37" s="21"/>
      <c r="S37" s="21"/>
      <c r="T37" s="21"/>
      <c r="U37" s="21"/>
      <c r="V37" s="21"/>
      <c r="W37" s="21"/>
      <c r="X37" s="21"/>
      <c r="Y37" s="21"/>
      <c r="Z37" s="21"/>
      <c r="AA37" s="21"/>
      <c r="AB37" s="21"/>
      <c r="AC37" s="21"/>
    </row>
    <row r="38" spans="2:29" ht="26.25" customHeight="1" x14ac:dyDescent="0.25">
      <c r="B38" s="82"/>
      <c r="C38" s="485"/>
      <c r="D38" s="485"/>
      <c r="E38" s="485"/>
      <c r="F38" s="485"/>
      <c r="G38" s="485"/>
      <c r="H38" s="485"/>
      <c r="I38" s="485"/>
      <c r="J38" s="485"/>
      <c r="K38" s="485"/>
      <c r="L38" s="586"/>
      <c r="N38" s="21"/>
      <c r="O38" s="21"/>
      <c r="P38" s="21"/>
      <c r="Q38" s="21"/>
      <c r="R38" s="21"/>
      <c r="S38" s="21"/>
      <c r="T38" s="21"/>
      <c r="U38" s="21"/>
      <c r="V38" s="21"/>
      <c r="W38" s="21"/>
      <c r="X38" s="21"/>
      <c r="Y38" s="21"/>
      <c r="Z38" s="21"/>
      <c r="AA38" s="21"/>
      <c r="AB38" s="21"/>
      <c r="AC38" s="21"/>
    </row>
    <row r="39" spans="2:29" x14ac:dyDescent="0.25">
      <c r="B39" s="82"/>
      <c r="L39" s="26"/>
      <c r="N39" s="21"/>
      <c r="O39" s="21"/>
      <c r="P39" s="21"/>
      <c r="Q39" s="21"/>
      <c r="R39" s="21"/>
      <c r="S39" s="21"/>
      <c r="T39" s="21"/>
      <c r="U39" s="21"/>
      <c r="V39" s="21"/>
      <c r="W39" s="21"/>
      <c r="X39" s="21"/>
      <c r="Y39" s="21"/>
      <c r="Z39" s="21"/>
      <c r="AA39" s="21"/>
      <c r="AB39" s="21"/>
      <c r="AC39" s="21"/>
    </row>
    <row r="40" spans="2:29" x14ac:dyDescent="0.25">
      <c r="B40" s="82"/>
      <c r="C40" s="219" t="s">
        <v>629</v>
      </c>
      <c r="L40" s="26"/>
      <c r="N40" s="21"/>
      <c r="O40" s="21"/>
      <c r="P40" s="21"/>
      <c r="Q40" s="21"/>
      <c r="R40" s="21"/>
      <c r="S40" s="21"/>
      <c r="T40" s="21"/>
      <c r="U40" s="21"/>
      <c r="V40" s="21"/>
      <c r="W40" s="21"/>
      <c r="X40" s="21"/>
      <c r="Y40" s="21"/>
      <c r="Z40" s="21"/>
      <c r="AA40" s="21"/>
      <c r="AB40" s="21"/>
      <c r="AC40" s="21"/>
    </row>
    <row r="41" spans="2:29" ht="15" customHeight="1" x14ac:dyDescent="0.25">
      <c r="B41" s="82"/>
      <c r="C41" s="482" t="str">
        <f>"The undersigned HEREBY AGREES THAT '"&amp;LOI!D10&amp;"' (the Contractor) will comply with the Older Americans Act of 1965, as amended, all requirements imposed by the applicable HHS regulations and all guidelines issued pursuant thereto.
"</f>
        <v xml:space="preserve">The undersigned HEREBY AGREES THAT '' (the Contractor) will comply with the Older Americans Act of 1965, as amended, all requirements imposed by the applicable HHS regulations and all guidelines issued pursuant thereto.
</v>
      </c>
      <c r="D41" s="482"/>
      <c r="E41" s="482"/>
      <c r="F41" s="482"/>
      <c r="G41" s="482"/>
      <c r="H41" s="482"/>
      <c r="I41" s="482"/>
      <c r="J41" s="482"/>
      <c r="K41" s="482"/>
      <c r="L41" s="587"/>
      <c r="N41" s="21"/>
      <c r="O41" s="21"/>
      <c r="P41" s="21"/>
      <c r="Q41" s="21"/>
      <c r="R41" s="21"/>
      <c r="S41" s="21"/>
      <c r="T41" s="21"/>
      <c r="U41" s="21"/>
      <c r="V41" s="21"/>
      <c r="W41" s="21"/>
      <c r="X41" s="21"/>
      <c r="Y41" s="21"/>
      <c r="Z41" s="21"/>
      <c r="AA41" s="21"/>
      <c r="AB41" s="21"/>
      <c r="AC41" s="21"/>
    </row>
    <row r="42" spans="2:29" ht="15" customHeight="1" x14ac:dyDescent="0.25">
      <c r="B42" s="82"/>
      <c r="C42" s="482"/>
      <c r="D42" s="482"/>
      <c r="E42" s="482"/>
      <c r="F42" s="482"/>
      <c r="G42" s="482"/>
      <c r="H42" s="482"/>
      <c r="I42" s="482"/>
      <c r="J42" s="482"/>
      <c r="K42" s="482"/>
      <c r="L42" s="587"/>
      <c r="N42" s="21"/>
      <c r="O42" s="21"/>
      <c r="P42" s="21"/>
      <c r="Q42" s="21"/>
      <c r="R42" s="21"/>
      <c r="S42" s="21"/>
      <c r="T42" s="21"/>
      <c r="U42" s="21"/>
      <c r="V42" s="21"/>
      <c r="W42" s="21"/>
      <c r="X42" s="21"/>
      <c r="Y42" s="21"/>
      <c r="Z42" s="21"/>
      <c r="AA42" s="21"/>
      <c r="AB42" s="21"/>
      <c r="AC42" s="21"/>
    </row>
    <row r="43" spans="2:29" ht="19.5" customHeight="1" x14ac:dyDescent="0.25">
      <c r="B43" s="82"/>
      <c r="C43" s="482"/>
      <c r="D43" s="482"/>
      <c r="E43" s="482"/>
      <c r="F43" s="482"/>
      <c r="G43" s="482"/>
      <c r="H43" s="482"/>
      <c r="I43" s="482"/>
      <c r="J43" s="482"/>
      <c r="K43" s="482"/>
      <c r="L43" s="587"/>
      <c r="N43" s="21"/>
      <c r="O43" s="21"/>
      <c r="P43" s="21"/>
      <c r="Q43" s="21"/>
      <c r="R43" s="21"/>
      <c r="S43" s="21"/>
      <c r="T43" s="21"/>
      <c r="U43" s="21"/>
      <c r="V43" s="21"/>
      <c r="W43" s="21"/>
      <c r="X43" s="21"/>
      <c r="Y43" s="21"/>
      <c r="Z43" s="21"/>
      <c r="AA43" s="21"/>
      <c r="AB43" s="21"/>
      <c r="AC43" s="21"/>
    </row>
    <row r="44" spans="2:29" x14ac:dyDescent="0.25">
      <c r="B44" s="82"/>
      <c r="C44" t="s">
        <v>688</v>
      </c>
      <c r="L44" s="26"/>
      <c r="N44" s="21"/>
      <c r="O44" s="21"/>
      <c r="P44" s="21"/>
      <c r="Q44" s="21"/>
      <c r="R44" s="21"/>
      <c r="S44" s="21"/>
      <c r="T44" s="21"/>
      <c r="U44" s="21"/>
      <c r="V44" s="21"/>
      <c r="W44" s="21"/>
      <c r="X44" s="21"/>
      <c r="Y44" s="21"/>
      <c r="Z44" s="21"/>
      <c r="AA44" s="21"/>
      <c r="AB44" s="21"/>
      <c r="AC44" s="21"/>
    </row>
    <row r="45" spans="2:29" ht="36" customHeight="1" x14ac:dyDescent="0.25">
      <c r="B45" s="82"/>
      <c r="C45" s="325" t="s">
        <v>630</v>
      </c>
      <c r="D45" s="583" t="s">
        <v>631</v>
      </c>
      <c r="E45" s="583"/>
      <c r="F45" s="583"/>
      <c r="G45" s="583"/>
      <c r="H45" s="583"/>
      <c r="I45" s="583"/>
      <c r="J45" s="583"/>
      <c r="K45" s="583"/>
      <c r="L45" s="26"/>
      <c r="N45" s="21"/>
      <c r="O45" s="21"/>
      <c r="P45" s="21"/>
      <c r="Q45" s="21"/>
      <c r="R45" s="21"/>
      <c r="S45" s="21"/>
      <c r="T45" s="21"/>
      <c r="U45" s="21"/>
      <c r="V45" s="21"/>
      <c r="W45" s="21"/>
      <c r="X45" s="21"/>
      <c r="Y45" s="21"/>
      <c r="Z45" s="21"/>
      <c r="AA45" s="21"/>
      <c r="AB45" s="21"/>
      <c r="AC45" s="21"/>
    </row>
    <row r="46" spans="2:29" ht="21.75" customHeight="1" x14ac:dyDescent="0.25">
      <c r="B46" s="82"/>
      <c r="C46" s="325" t="s">
        <v>632</v>
      </c>
      <c r="D46" s="583" t="s">
        <v>642</v>
      </c>
      <c r="E46" s="583"/>
      <c r="F46" s="583"/>
      <c r="G46" s="583"/>
      <c r="H46" s="583"/>
      <c r="I46" s="583"/>
      <c r="J46" s="583"/>
      <c r="K46" s="583"/>
      <c r="L46" s="26"/>
      <c r="N46" s="21"/>
      <c r="O46" s="21"/>
      <c r="P46" s="21"/>
      <c r="Q46" s="21"/>
      <c r="R46" s="21"/>
      <c r="S46" s="21"/>
      <c r="T46" s="21"/>
      <c r="U46" s="21"/>
      <c r="V46" s="21"/>
      <c r="W46" s="21"/>
      <c r="X46" s="21"/>
      <c r="Y46" s="21"/>
      <c r="Z46" s="21"/>
      <c r="AA46" s="21"/>
      <c r="AB46" s="21"/>
      <c r="AC46" s="21"/>
    </row>
    <row r="47" spans="2:29" ht="21.75" customHeight="1" x14ac:dyDescent="0.25">
      <c r="B47" s="82"/>
      <c r="C47" s="325" t="s">
        <v>633</v>
      </c>
      <c r="D47" s="583" t="s">
        <v>644</v>
      </c>
      <c r="E47" s="583"/>
      <c r="F47" s="583"/>
      <c r="G47" s="583"/>
      <c r="H47" s="583"/>
      <c r="I47" s="583"/>
      <c r="J47" s="583"/>
      <c r="K47" s="583"/>
      <c r="L47" s="26"/>
      <c r="N47" s="21"/>
      <c r="O47" s="21"/>
      <c r="P47" s="21"/>
      <c r="Q47" s="21"/>
      <c r="R47" s="21"/>
      <c r="S47" s="21"/>
      <c r="T47" s="21"/>
      <c r="U47" s="21"/>
      <c r="V47" s="21"/>
      <c r="W47" s="21"/>
      <c r="X47" s="21"/>
      <c r="Y47" s="21"/>
      <c r="Z47" s="21"/>
      <c r="AA47" s="21"/>
      <c r="AB47" s="21"/>
      <c r="AC47" s="21"/>
    </row>
    <row r="48" spans="2:29" ht="21.75" customHeight="1" x14ac:dyDescent="0.25">
      <c r="B48" s="82"/>
      <c r="C48" s="325" t="s">
        <v>634</v>
      </c>
      <c r="D48" s="583" t="s">
        <v>643</v>
      </c>
      <c r="E48" s="583"/>
      <c r="F48" s="583"/>
      <c r="G48" s="583"/>
      <c r="H48" s="583"/>
      <c r="I48" s="583"/>
      <c r="J48" s="583"/>
      <c r="K48" s="583"/>
      <c r="L48" s="26"/>
      <c r="N48" s="21"/>
      <c r="O48" s="21"/>
      <c r="P48" s="21"/>
      <c r="Q48" s="21"/>
      <c r="R48" s="21"/>
      <c r="S48" s="21"/>
      <c r="T48" s="21"/>
      <c r="U48" s="21"/>
      <c r="V48" s="21"/>
      <c r="W48" s="21"/>
      <c r="X48" s="21"/>
      <c r="Y48" s="21"/>
      <c r="Z48" s="21"/>
      <c r="AA48" s="21"/>
      <c r="AB48" s="21"/>
      <c r="AC48" s="21"/>
    </row>
    <row r="49" spans="2:29" ht="24.75" customHeight="1" x14ac:dyDescent="0.25">
      <c r="B49" s="82"/>
      <c r="C49" s="325" t="s">
        <v>635</v>
      </c>
      <c r="D49" s="583" t="s">
        <v>645</v>
      </c>
      <c r="E49" s="583"/>
      <c r="F49" s="583"/>
      <c r="G49" s="583"/>
      <c r="H49" s="583"/>
      <c r="I49" s="583"/>
      <c r="J49" s="583"/>
      <c r="K49" s="583"/>
      <c r="L49" s="26"/>
      <c r="N49" s="21"/>
      <c r="O49" s="21"/>
      <c r="P49" s="21"/>
      <c r="Q49" s="21"/>
      <c r="R49" s="21"/>
      <c r="S49" s="21"/>
      <c r="T49" s="21"/>
      <c r="U49" s="21"/>
      <c r="V49" s="21"/>
      <c r="W49" s="21"/>
      <c r="X49" s="21"/>
      <c r="Y49" s="21"/>
      <c r="Z49" s="21"/>
      <c r="AA49" s="21"/>
      <c r="AB49" s="21"/>
      <c r="AC49" s="21"/>
    </row>
    <row r="50" spans="2:29" ht="44.25" customHeight="1" x14ac:dyDescent="0.25">
      <c r="B50" s="82"/>
      <c r="C50" s="325" t="s">
        <v>636</v>
      </c>
      <c r="D50" s="583" t="s">
        <v>646</v>
      </c>
      <c r="E50" s="583"/>
      <c r="F50" s="583"/>
      <c r="G50" s="583"/>
      <c r="H50" s="583"/>
      <c r="I50" s="583"/>
      <c r="J50" s="583"/>
      <c r="K50" s="583"/>
      <c r="L50" s="26"/>
      <c r="N50" s="21"/>
      <c r="O50" s="21"/>
      <c r="P50" s="21"/>
      <c r="Q50" s="21"/>
      <c r="R50" s="21"/>
      <c r="S50" s="21"/>
      <c r="T50" s="21"/>
      <c r="U50" s="21"/>
      <c r="V50" s="21"/>
      <c r="W50" s="21"/>
      <c r="X50" s="21"/>
      <c r="Y50" s="21"/>
      <c r="Z50" s="21"/>
      <c r="AA50" s="21"/>
      <c r="AB50" s="21"/>
      <c r="AC50" s="21"/>
    </row>
    <row r="51" spans="2:29" ht="33.75" customHeight="1" x14ac:dyDescent="0.25">
      <c r="B51" s="82"/>
      <c r="C51" s="325" t="s">
        <v>637</v>
      </c>
      <c r="D51" s="583" t="s">
        <v>647</v>
      </c>
      <c r="E51" s="583"/>
      <c r="F51" s="583"/>
      <c r="G51" s="583"/>
      <c r="H51" s="583"/>
      <c r="I51" s="583"/>
      <c r="J51" s="583"/>
      <c r="K51" s="583"/>
      <c r="L51" s="26"/>
      <c r="N51" s="21"/>
      <c r="O51" s="21"/>
      <c r="P51" s="21"/>
      <c r="Q51" s="21"/>
      <c r="R51" s="21"/>
      <c r="S51" s="21"/>
      <c r="T51" s="21"/>
      <c r="U51" s="21"/>
      <c r="V51" s="21"/>
      <c r="W51" s="21"/>
      <c r="X51" s="21"/>
      <c r="Y51" s="21"/>
      <c r="Z51" s="21"/>
      <c r="AA51" s="21"/>
      <c r="AB51" s="21"/>
      <c r="AC51" s="21"/>
    </row>
    <row r="52" spans="2:29" ht="19.5" customHeight="1" x14ac:dyDescent="0.25">
      <c r="B52" s="82"/>
      <c r="C52" s="325" t="s">
        <v>638</v>
      </c>
      <c r="D52" s="583" t="s">
        <v>648</v>
      </c>
      <c r="E52" s="583"/>
      <c r="F52" s="583"/>
      <c r="G52" s="583"/>
      <c r="H52" s="583"/>
      <c r="I52" s="583"/>
      <c r="J52" s="583"/>
      <c r="K52" s="583"/>
      <c r="L52" s="26"/>
      <c r="N52" s="21"/>
      <c r="O52" s="21"/>
      <c r="P52" s="21"/>
      <c r="Q52" s="21"/>
      <c r="R52" s="21"/>
      <c r="S52" s="21"/>
      <c r="T52" s="21"/>
      <c r="U52" s="21"/>
      <c r="V52" s="21"/>
      <c r="W52" s="21"/>
      <c r="X52" s="21"/>
      <c r="Y52" s="21"/>
      <c r="Z52" s="21"/>
      <c r="AA52" s="21"/>
      <c r="AB52" s="21"/>
      <c r="AC52" s="21"/>
    </row>
    <row r="53" spans="2:29" ht="19.5" customHeight="1" x14ac:dyDescent="0.25">
      <c r="B53" s="82"/>
      <c r="C53" s="325" t="s">
        <v>639</v>
      </c>
      <c r="D53" s="583" t="s">
        <v>649</v>
      </c>
      <c r="E53" s="583"/>
      <c r="F53" s="583"/>
      <c r="G53" s="583"/>
      <c r="H53" s="583"/>
      <c r="I53" s="583"/>
      <c r="J53" s="583"/>
      <c r="K53" s="583"/>
      <c r="L53" s="26"/>
      <c r="N53" s="21"/>
      <c r="O53" s="21"/>
      <c r="P53" s="21"/>
      <c r="Q53" s="21"/>
      <c r="R53" s="21"/>
      <c r="S53" s="21"/>
      <c r="T53" s="21"/>
      <c r="U53" s="21"/>
      <c r="V53" s="21"/>
      <c r="W53" s="21"/>
      <c r="X53" s="21"/>
      <c r="Y53" s="21"/>
      <c r="Z53" s="21"/>
      <c r="AA53" s="21"/>
      <c r="AB53" s="21"/>
      <c r="AC53" s="21"/>
    </row>
    <row r="54" spans="2:29" ht="38.25" customHeight="1" x14ac:dyDescent="0.25">
      <c r="B54" s="82"/>
      <c r="C54" s="325" t="s">
        <v>640</v>
      </c>
      <c r="D54" s="583" t="s">
        <v>650</v>
      </c>
      <c r="E54" s="583"/>
      <c r="F54" s="583"/>
      <c r="G54" s="583"/>
      <c r="H54" s="583"/>
      <c r="I54" s="583"/>
      <c r="J54" s="583"/>
      <c r="K54" s="583"/>
      <c r="L54" s="26"/>
      <c r="N54" s="21"/>
      <c r="O54" s="21"/>
      <c r="P54" s="21"/>
      <c r="Q54" s="21"/>
      <c r="R54" s="21"/>
      <c r="S54" s="21"/>
      <c r="T54" s="21"/>
      <c r="U54" s="21"/>
      <c r="V54" s="21"/>
      <c r="W54" s="21"/>
      <c r="X54" s="21"/>
      <c r="Y54" s="21"/>
      <c r="Z54" s="21"/>
      <c r="AA54" s="21"/>
      <c r="AB54" s="21"/>
      <c r="AC54" s="21"/>
    </row>
    <row r="55" spans="2:29" ht="30" customHeight="1" x14ac:dyDescent="0.25">
      <c r="B55" s="82"/>
      <c r="C55" s="325" t="s">
        <v>641</v>
      </c>
      <c r="D55" s="583" t="s">
        <v>651</v>
      </c>
      <c r="E55" s="583"/>
      <c r="F55" s="583"/>
      <c r="G55" s="583"/>
      <c r="H55" s="583"/>
      <c r="I55" s="583"/>
      <c r="J55" s="583"/>
      <c r="K55" s="583"/>
      <c r="L55" s="26"/>
      <c r="N55" s="21"/>
      <c r="O55" s="21"/>
      <c r="P55" s="21"/>
      <c r="Q55" s="21"/>
      <c r="R55" s="21"/>
      <c r="S55" s="21"/>
      <c r="T55" s="21"/>
      <c r="U55" s="21"/>
      <c r="V55" s="21"/>
      <c r="W55" s="21"/>
      <c r="X55" s="21"/>
      <c r="Y55" s="21"/>
      <c r="Z55" s="21"/>
      <c r="AA55" s="21"/>
      <c r="AB55" s="21"/>
      <c r="AC55" s="21"/>
    </row>
    <row r="56" spans="2:29" x14ac:dyDescent="0.25">
      <c r="B56" s="82"/>
      <c r="C56" s="219" t="s">
        <v>652</v>
      </c>
      <c r="L56" s="26"/>
      <c r="N56" s="21"/>
      <c r="O56" s="21"/>
      <c r="P56" s="21"/>
      <c r="Q56" s="21"/>
      <c r="R56" s="21"/>
      <c r="S56" s="21"/>
      <c r="T56" s="21"/>
      <c r="U56" s="21"/>
      <c r="V56" s="21"/>
      <c r="W56" s="21"/>
      <c r="X56" s="21"/>
      <c r="Y56" s="21"/>
      <c r="Z56" s="21"/>
      <c r="AA56" s="21"/>
      <c r="AB56" s="21"/>
      <c r="AC56" s="21"/>
    </row>
    <row r="57" spans="2:29" x14ac:dyDescent="0.25">
      <c r="B57" s="82"/>
      <c r="L57" s="26"/>
      <c r="N57" s="21"/>
      <c r="O57" s="21"/>
      <c r="P57" s="21"/>
      <c r="Q57" s="21"/>
      <c r="R57" s="21"/>
      <c r="S57" s="21"/>
      <c r="T57" s="21"/>
      <c r="U57" s="21"/>
      <c r="V57" s="21"/>
      <c r="W57" s="21"/>
      <c r="X57" s="21"/>
      <c r="Y57" s="21"/>
      <c r="Z57" s="21"/>
      <c r="AA57" s="21"/>
      <c r="AB57" s="21"/>
      <c r="AC57" s="21"/>
    </row>
    <row r="58" spans="2:29" ht="114.75" customHeight="1" x14ac:dyDescent="0.25">
      <c r="B58" s="82"/>
      <c r="C58" s="583" t="s">
        <v>689</v>
      </c>
      <c r="D58" s="583"/>
      <c r="E58" s="583"/>
      <c r="F58" s="583"/>
      <c r="G58" s="583"/>
      <c r="H58" s="583"/>
      <c r="I58" s="583"/>
      <c r="J58" s="583"/>
      <c r="K58" s="583"/>
      <c r="L58" s="26"/>
      <c r="N58" s="21"/>
      <c r="O58" s="21"/>
      <c r="P58" s="21"/>
      <c r="Q58" s="21"/>
      <c r="R58" s="21"/>
      <c r="S58" s="21"/>
      <c r="T58" s="21"/>
      <c r="U58" s="21"/>
      <c r="V58" s="21"/>
      <c r="W58" s="21"/>
      <c r="X58" s="21"/>
      <c r="Y58" s="21"/>
      <c r="Z58" s="21"/>
      <c r="AA58" s="21"/>
      <c r="AB58" s="21"/>
      <c r="AC58" s="21"/>
    </row>
    <row r="59" spans="2:29" ht="98.25" customHeight="1" x14ac:dyDescent="0.25">
      <c r="B59" s="82"/>
      <c r="C59" s="583" t="s">
        <v>653</v>
      </c>
      <c r="D59" s="583"/>
      <c r="E59" s="583"/>
      <c r="F59" s="583"/>
      <c r="G59" s="583"/>
      <c r="H59" s="583"/>
      <c r="I59" s="583"/>
      <c r="J59" s="583"/>
      <c r="K59" s="583"/>
      <c r="L59" s="26"/>
      <c r="N59" s="21"/>
      <c r="O59" s="21"/>
      <c r="P59" s="21"/>
      <c r="Q59" s="21"/>
      <c r="R59" s="21"/>
      <c r="S59" s="21"/>
      <c r="T59" s="21"/>
      <c r="U59" s="21"/>
      <c r="V59" s="21"/>
      <c r="W59" s="21"/>
      <c r="X59" s="21"/>
      <c r="Y59" s="21"/>
      <c r="Z59" s="21"/>
      <c r="AA59" s="21"/>
      <c r="AB59" s="21"/>
      <c r="AC59" s="21"/>
    </row>
    <row r="60" spans="2:29" x14ac:dyDescent="0.25">
      <c r="B60" s="82"/>
      <c r="C60" s="219" t="s">
        <v>654</v>
      </c>
      <c r="L60" s="26"/>
      <c r="N60" s="21"/>
      <c r="O60" s="21"/>
      <c r="P60" s="21"/>
      <c r="Q60" s="21"/>
      <c r="R60" s="21"/>
      <c r="S60" s="21"/>
      <c r="T60" s="21"/>
      <c r="U60" s="21"/>
      <c r="V60" s="21"/>
      <c r="W60" s="21"/>
      <c r="X60" s="21"/>
      <c r="Y60" s="21"/>
      <c r="Z60" s="21"/>
      <c r="AA60" s="21"/>
      <c r="AB60" s="21"/>
      <c r="AC60" s="21"/>
    </row>
    <row r="61" spans="2:29" ht="11.25" customHeight="1" x14ac:dyDescent="0.25">
      <c r="B61" s="82"/>
      <c r="C61" s="219"/>
      <c r="L61" s="26"/>
      <c r="N61" s="21"/>
      <c r="O61" s="21"/>
      <c r="P61" s="21"/>
      <c r="Q61" s="21"/>
      <c r="R61" s="21"/>
      <c r="S61" s="21"/>
      <c r="T61" s="21"/>
      <c r="U61" s="21"/>
      <c r="V61" s="21"/>
      <c r="W61" s="21"/>
      <c r="X61" s="21"/>
      <c r="Y61" s="21"/>
      <c r="Z61" s="21"/>
      <c r="AA61" s="21"/>
      <c r="AB61" s="21"/>
      <c r="AC61" s="21"/>
    </row>
    <row r="62" spans="2:29" ht="42.75" customHeight="1" x14ac:dyDescent="0.25">
      <c r="B62" s="82"/>
      <c r="C62" s="583" t="s">
        <v>655</v>
      </c>
      <c r="D62" s="583"/>
      <c r="E62" s="583"/>
      <c r="F62" s="583"/>
      <c r="G62" s="583"/>
      <c r="H62" s="583"/>
      <c r="I62" s="583"/>
      <c r="J62" s="583"/>
      <c r="K62" s="583"/>
      <c r="L62" s="26"/>
      <c r="N62" s="21"/>
      <c r="O62" s="21"/>
      <c r="P62" s="21"/>
      <c r="Q62" s="21"/>
      <c r="R62" s="21"/>
      <c r="S62" s="21"/>
      <c r="T62" s="21"/>
      <c r="U62" s="21"/>
      <c r="V62" s="21"/>
      <c r="W62" s="21"/>
      <c r="X62" s="21"/>
      <c r="Y62" s="21"/>
      <c r="Z62" s="21"/>
      <c r="AA62" s="21"/>
      <c r="AB62" s="21"/>
      <c r="AC62" s="21"/>
    </row>
    <row r="63" spans="2:29" x14ac:dyDescent="0.25">
      <c r="B63" s="82"/>
      <c r="C63" s="219" t="s">
        <v>656</v>
      </c>
      <c r="L63" s="26"/>
      <c r="N63" s="21"/>
      <c r="O63" s="21"/>
      <c r="P63" s="21"/>
      <c r="Q63" s="21"/>
      <c r="R63" s="21"/>
      <c r="S63" s="21"/>
      <c r="T63" s="21"/>
      <c r="U63" s="21"/>
      <c r="V63" s="21"/>
      <c r="W63" s="21"/>
      <c r="X63" s="21"/>
      <c r="Y63" s="21"/>
      <c r="Z63" s="21"/>
      <c r="AA63" s="21"/>
      <c r="AB63" s="21"/>
      <c r="AC63" s="21"/>
    </row>
    <row r="64" spans="2:29" ht="12" customHeight="1" x14ac:dyDescent="0.25">
      <c r="B64" s="82"/>
      <c r="C64" s="219"/>
      <c r="L64" s="26"/>
      <c r="N64" s="21"/>
      <c r="O64" s="21"/>
      <c r="P64" s="21"/>
      <c r="Q64" s="21"/>
      <c r="R64" s="21"/>
      <c r="S64" s="21"/>
      <c r="T64" s="21"/>
      <c r="U64" s="21"/>
      <c r="V64" s="21"/>
      <c r="W64" s="21"/>
      <c r="X64" s="21"/>
      <c r="Y64" s="21"/>
      <c r="Z64" s="21"/>
      <c r="AA64" s="21"/>
      <c r="AB64" s="21"/>
      <c r="AC64" s="21"/>
    </row>
    <row r="65" spans="2:29" ht="47.25" customHeight="1" x14ac:dyDescent="0.25">
      <c r="B65" s="82"/>
      <c r="C65" s="583" t="s">
        <v>657</v>
      </c>
      <c r="D65" s="583"/>
      <c r="E65" s="583"/>
      <c r="F65" s="583"/>
      <c r="G65" s="583"/>
      <c r="H65" s="583"/>
      <c r="I65" s="583"/>
      <c r="J65" s="583"/>
      <c r="K65" s="583"/>
      <c r="L65" s="26"/>
      <c r="N65" s="21"/>
      <c r="O65" s="21"/>
      <c r="P65" s="21"/>
      <c r="Q65" s="21"/>
      <c r="R65" s="21"/>
      <c r="S65" s="21"/>
      <c r="T65" s="21"/>
      <c r="U65" s="21"/>
      <c r="V65" s="21"/>
      <c r="W65" s="21"/>
      <c r="X65" s="21"/>
      <c r="Y65" s="21"/>
      <c r="Z65" s="21"/>
      <c r="AA65" s="21"/>
      <c r="AB65" s="21"/>
      <c r="AC65" s="21"/>
    </row>
    <row r="66" spans="2:29" x14ac:dyDescent="0.25">
      <c r="B66" s="82"/>
      <c r="C66" s="219" t="s">
        <v>658</v>
      </c>
      <c r="L66" s="26"/>
      <c r="N66" s="21"/>
      <c r="O66" s="21"/>
      <c r="P66" s="21"/>
      <c r="Q66" s="21"/>
      <c r="R66" s="21"/>
      <c r="S66" s="21"/>
      <c r="T66" s="21"/>
      <c r="U66" s="21"/>
      <c r="V66" s="21"/>
      <c r="W66" s="21"/>
      <c r="X66" s="21"/>
      <c r="Y66" s="21"/>
      <c r="Z66" s="21"/>
      <c r="AA66" s="21"/>
      <c r="AB66" s="21"/>
      <c r="AC66" s="21"/>
    </row>
    <row r="67" spans="2:29" x14ac:dyDescent="0.25">
      <c r="B67" s="82"/>
      <c r="L67" s="26"/>
      <c r="N67" s="21"/>
      <c r="O67" s="21"/>
      <c r="P67" s="21"/>
      <c r="Q67" s="21"/>
      <c r="R67" s="21"/>
      <c r="S67" s="21"/>
      <c r="T67" s="21"/>
      <c r="U67" s="21"/>
      <c r="V67" s="21"/>
      <c r="W67" s="21"/>
      <c r="X67" s="21"/>
      <c r="Y67" s="21"/>
      <c r="Z67" s="21"/>
      <c r="AA67" s="21"/>
      <c r="AB67" s="21"/>
      <c r="AC67" s="21"/>
    </row>
    <row r="68" spans="2:29" x14ac:dyDescent="0.25">
      <c r="B68" s="82"/>
      <c r="C68" t="s">
        <v>659</v>
      </c>
      <c r="L68" s="26"/>
      <c r="N68" s="21"/>
      <c r="O68" s="21"/>
      <c r="P68" s="21"/>
      <c r="Q68" s="21"/>
      <c r="R68" s="21"/>
      <c r="S68" s="21"/>
      <c r="T68" s="21"/>
      <c r="U68" s="21"/>
      <c r="V68" s="21"/>
      <c r="W68" s="21"/>
      <c r="X68" s="21"/>
      <c r="Y68" s="21"/>
      <c r="Z68" s="21"/>
      <c r="AA68" s="21"/>
      <c r="AB68" s="21"/>
      <c r="AC68" s="21"/>
    </row>
    <row r="69" spans="2:29" ht="70.5" customHeight="1" x14ac:dyDescent="0.25">
      <c r="B69" s="82"/>
      <c r="C69" s="325" t="s">
        <v>630</v>
      </c>
      <c r="D69" s="583" t="s">
        <v>660</v>
      </c>
      <c r="E69" s="583"/>
      <c r="F69" s="583"/>
      <c r="G69" s="583"/>
      <c r="H69" s="583"/>
      <c r="I69" s="583"/>
      <c r="J69" s="583"/>
      <c r="K69" s="583"/>
      <c r="L69" s="26"/>
      <c r="N69" s="21"/>
      <c r="O69" s="21"/>
      <c r="P69" s="21"/>
      <c r="Q69" s="21"/>
      <c r="R69" s="21"/>
      <c r="S69" s="21"/>
      <c r="T69" s="21"/>
      <c r="U69" s="21"/>
      <c r="V69" s="21"/>
      <c r="W69" s="21"/>
      <c r="X69" s="21"/>
      <c r="Y69" s="21"/>
      <c r="Z69" s="21"/>
      <c r="AA69" s="21"/>
      <c r="AB69" s="21"/>
      <c r="AC69" s="21"/>
    </row>
    <row r="70" spans="2:29" ht="72.75" customHeight="1" x14ac:dyDescent="0.25">
      <c r="B70" s="82"/>
      <c r="C70" s="325" t="s">
        <v>632</v>
      </c>
      <c r="D70" s="583" t="s">
        <v>661</v>
      </c>
      <c r="E70" s="583"/>
      <c r="F70" s="583"/>
      <c r="G70" s="583"/>
      <c r="H70" s="583"/>
      <c r="I70" s="583"/>
      <c r="J70" s="583"/>
      <c r="K70" s="583"/>
      <c r="L70" s="26"/>
      <c r="N70" s="21"/>
      <c r="O70" s="21"/>
      <c r="P70" s="21"/>
      <c r="Q70" s="21"/>
      <c r="R70" s="21"/>
      <c r="S70" s="21"/>
      <c r="T70" s="21"/>
      <c r="U70" s="21"/>
      <c r="V70" s="21"/>
      <c r="W70" s="21"/>
      <c r="X70" s="21"/>
      <c r="Y70" s="21"/>
      <c r="Z70" s="21"/>
      <c r="AA70" s="21"/>
      <c r="AB70" s="21"/>
      <c r="AC70" s="21"/>
    </row>
    <row r="71" spans="2:29" ht="51.75" customHeight="1" x14ac:dyDescent="0.25">
      <c r="B71" s="82"/>
      <c r="C71" s="325" t="s">
        <v>633</v>
      </c>
      <c r="D71" s="583" t="s">
        <v>662</v>
      </c>
      <c r="E71" s="583"/>
      <c r="F71" s="583"/>
      <c r="G71" s="583"/>
      <c r="H71" s="583"/>
      <c r="I71" s="583"/>
      <c r="J71" s="583"/>
      <c r="K71" s="583"/>
      <c r="L71" s="26"/>
      <c r="N71" s="21"/>
      <c r="O71" s="21"/>
      <c r="P71" s="21"/>
      <c r="Q71" s="21"/>
      <c r="R71" s="21"/>
      <c r="S71" s="21"/>
      <c r="T71" s="21"/>
      <c r="U71" s="21"/>
      <c r="V71" s="21"/>
      <c r="W71" s="21"/>
      <c r="X71" s="21"/>
      <c r="Y71" s="21"/>
      <c r="Z71" s="21"/>
      <c r="AA71" s="21"/>
      <c r="AB71" s="21"/>
      <c r="AC71" s="21"/>
    </row>
    <row r="72" spans="2:29" ht="54.75" customHeight="1" x14ac:dyDescent="0.25">
      <c r="B72" s="82"/>
      <c r="C72" s="583" t="s">
        <v>663</v>
      </c>
      <c r="D72" s="583"/>
      <c r="E72" s="583"/>
      <c r="F72" s="583"/>
      <c r="G72" s="583"/>
      <c r="H72" s="583"/>
      <c r="I72" s="583"/>
      <c r="J72" s="583"/>
      <c r="K72" s="583"/>
      <c r="L72" s="26"/>
      <c r="N72" s="21"/>
      <c r="O72" s="21"/>
      <c r="P72" s="21"/>
      <c r="Q72" s="21"/>
      <c r="R72" s="21"/>
      <c r="S72" s="21"/>
      <c r="T72" s="21"/>
      <c r="U72" s="21"/>
      <c r="V72" s="21"/>
      <c r="W72" s="21"/>
      <c r="X72" s="21"/>
      <c r="Y72" s="21"/>
      <c r="Z72" s="21"/>
      <c r="AA72" s="21"/>
      <c r="AB72" s="21"/>
      <c r="AC72" s="21"/>
    </row>
    <row r="73" spans="2:29" x14ac:dyDescent="0.25">
      <c r="B73" s="82"/>
      <c r="C73" s="219" t="s">
        <v>664</v>
      </c>
      <c r="L73" s="26"/>
      <c r="N73" s="21"/>
      <c r="O73" s="21"/>
      <c r="P73" s="21"/>
      <c r="Q73" s="21"/>
      <c r="R73" s="21"/>
      <c r="S73" s="21"/>
      <c r="T73" s="21"/>
      <c r="U73" s="21"/>
      <c r="V73" s="21"/>
      <c r="W73" s="21"/>
      <c r="X73" s="21"/>
      <c r="Y73" s="21"/>
      <c r="Z73" s="21"/>
      <c r="AA73" s="21"/>
      <c r="AB73" s="21"/>
      <c r="AC73" s="21"/>
    </row>
    <row r="74" spans="2:29" x14ac:dyDescent="0.25">
      <c r="B74" s="82"/>
      <c r="L74" s="26"/>
      <c r="N74" s="21"/>
      <c r="O74" s="21"/>
      <c r="P74" s="21"/>
      <c r="Q74" s="21"/>
      <c r="R74" s="21"/>
      <c r="S74" s="21"/>
      <c r="T74" s="21"/>
      <c r="U74" s="21"/>
      <c r="V74" s="21"/>
      <c r="W74" s="21"/>
      <c r="X74" s="21"/>
      <c r="Y74" s="21"/>
      <c r="Z74" s="21"/>
      <c r="AA74" s="21"/>
      <c r="AB74" s="21"/>
      <c r="AC74" s="21"/>
    </row>
    <row r="75" spans="2:29" ht="36" customHeight="1" x14ac:dyDescent="0.25">
      <c r="B75" s="82"/>
      <c r="C75" s="583" t="s">
        <v>665</v>
      </c>
      <c r="D75" s="583"/>
      <c r="E75" s="583"/>
      <c r="F75" s="583"/>
      <c r="G75" s="583"/>
      <c r="H75" s="583"/>
      <c r="I75" s="583"/>
      <c r="J75" s="583"/>
      <c r="K75" s="583"/>
      <c r="L75" s="26"/>
      <c r="N75" s="21"/>
      <c r="O75" s="21"/>
      <c r="P75" s="21"/>
      <c r="Q75" s="21"/>
      <c r="R75" s="21"/>
      <c r="S75" s="21"/>
      <c r="T75" s="21"/>
      <c r="U75" s="21"/>
      <c r="V75" s="21"/>
      <c r="W75" s="21"/>
      <c r="X75" s="21"/>
      <c r="Y75" s="21"/>
      <c r="Z75" s="21"/>
      <c r="AA75" s="21"/>
      <c r="AB75" s="21"/>
      <c r="AC75" s="21"/>
    </row>
    <row r="76" spans="2:29" ht="36.75" customHeight="1" x14ac:dyDescent="0.25">
      <c r="B76" s="82"/>
      <c r="C76" s="325" t="s">
        <v>630</v>
      </c>
      <c r="D76" s="583" t="s">
        <v>666</v>
      </c>
      <c r="E76" s="583"/>
      <c r="F76" s="583"/>
      <c r="G76" s="583"/>
      <c r="H76" s="583"/>
      <c r="I76" s="583"/>
      <c r="J76" s="583"/>
      <c r="K76" s="583"/>
      <c r="L76" s="26"/>
      <c r="N76" s="21"/>
      <c r="O76" s="21"/>
      <c r="P76" s="21"/>
      <c r="Q76" s="21"/>
      <c r="R76" s="21"/>
      <c r="S76" s="21"/>
      <c r="T76" s="21"/>
      <c r="U76" s="21"/>
      <c r="V76" s="21"/>
      <c r="W76" s="21"/>
      <c r="X76" s="21"/>
      <c r="Y76" s="21"/>
      <c r="Z76" s="21"/>
      <c r="AA76" s="21"/>
      <c r="AB76" s="21"/>
      <c r="AC76" s="21"/>
    </row>
    <row r="77" spans="2:29" ht="21" customHeight="1" x14ac:dyDescent="0.25">
      <c r="B77" s="82"/>
      <c r="C77" s="325" t="s">
        <v>632</v>
      </c>
      <c r="D77" s="583" t="s">
        <v>667</v>
      </c>
      <c r="E77" s="583"/>
      <c r="F77" s="583"/>
      <c r="G77" s="583"/>
      <c r="H77" s="583"/>
      <c r="I77" s="583"/>
      <c r="J77" s="583"/>
      <c r="K77" s="583"/>
      <c r="L77" s="26"/>
      <c r="N77" s="21"/>
      <c r="O77" s="21"/>
      <c r="P77" s="21"/>
      <c r="Q77" s="21"/>
      <c r="R77" s="21"/>
      <c r="S77" s="21"/>
      <c r="T77" s="21"/>
      <c r="U77" s="21"/>
      <c r="V77" s="21"/>
      <c r="W77" s="21"/>
      <c r="X77" s="21"/>
      <c r="Y77" s="21"/>
      <c r="Z77" s="21"/>
      <c r="AA77" s="21"/>
      <c r="AB77" s="21"/>
      <c r="AC77" s="21"/>
    </row>
    <row r="78" spans="2:29" x14ac:dyDescent="0.25">
      <c r="B78" s="82"/>
      <c r="D78" s="329" t="s">
        <v>373</v>
      </c>
      <c r="E78" s="584" t="s">
        <v>669</v>
      </c>
      <c r="F78" s="584"/>
      <c r="G78" s="584"/>
      <c r="H78" s="584"/>
      <c r="I78" s="584"/>
      <c r="J78" s="584"/>
      <c r="K78" s="584"/>
      <c r="L78" s="26"/>
      <c r="N78" s="21"/>
      <c r="O78" s="21"/>
      <c r="P78" s="21"/>
      <c r="Q78" s="21"/>
      <c r="R78" s="21"/>
      <c r="S78" s="21"/>
      <c r="T78" s="21"/>
      <c r="U78" s="21"/>
      <c r="V78" s="21"/>
      <c r="W78" s="21"/>
      <c r="X78" s="21"/>
      <c r="Y78" s="21"/>
      <c r="Z78" s="21"/>
      <c r="AA78" s="21"/>
      <c r="AB78" s="21"/>
      <c r="AC78" s="21"/>
    </row>
    <row r="79" spans="2:29" x14ac:dyDescent="0.25">
      <c r="B79" s="82"/>
      <c r="D79" s="329" t="s">
        <v>376</v>
      </c>
      <c r="E79" s="584" t="s">
        <v>670</v>
      </c>
      <c r="F79" s="584"/>
      <c r="G79" s="584"/>
      <c r="H79" s="584"/>
      <c r="I79" s="584"/>
      <c r="J79" s="584"/>
      <c r="K79" s="584"/>
      <c r="L79" s="26"/>
      <c r="N79" s="21"/>
      <c r="O79" s="21"/>
      <c r="P79" s="21"/>
      <c r="Q79" s="21"/>
      <c r="R79" s="21"/>
      <c r="S79" s="21"/>
      <c r="T79" s="21"/>
      <c r="U79" s="21"/>
      <c r="V79" s="21"/>
      <c r="W79" s="21"/>
      <c r="X79" s="21"/>
      <c r="Y79" s="21"/>
      <c r="Z79" s="21"/>
      <c r="AA79" s="21"/>
      <c r="AB79" s="21"/>
      <c r="AC79" s="21"/>
    </row>
    <row r="80" spans="2:29" x14ac:dyDescent="0.25">
      <c r="B80" s="82"/>
      <c r="D80" s="329" t="s">
        <v>375</v>
      </c>
      <c r="E80" s="584" t="s">
        <v>674</v>
      </c>
      <c r="F80" s="584"/>
      <c r="G80" s="584"/>
      <c r="H80" s="584"/>
      <c r="I80" s="584"/>
      <c r="J80" s="584"/>
      <c r="K80" s="584"/>
      <c r="L80" s="26"/>
      <c r="N80" s="21"/>
      <c r="O80" s="21"/>
      <c r="P80" s="21"/>
      <c r="Q80" s="21"/>
      <c r="R80" s="21"/>
      <c r="S80" s="21"/>
      <c r="T80" s="21"/>
      <c r="U80" s="21"/>
      <c r="V80" s="21"/>
      <c r="W80" s="21"/>
      <c r="X80" s="21"/>
      <c r="Y80" s="21"/>
      <c r="Z80" s="21"/>
      <c r="AA80" s="21"/>
      <c r="AB80" s="21"/>
      <c r="AC80" s="21"/>
    </row>
    <row r="81" spans="2:29" x14ac:dyDescent="0.25">
      <c r="B81" s="82"/>
      <c r="D81" s="329" t="s">
        <v>668</v>
      </c>
      <c r="E81" s="584" t="s">
        <v>671</v>
      </c>
      <c r="F81" s="584"/>
      <c r="G81" s="584"/>
      <c r="H81" s="584"/>
      <c r="I81" s="584"/>
      <c r="J81" s="584"/>
      <c r="K81" s="584"/>
      <c r="L81" s="26"/>
      <c r="N81" s="21"/>
      <c r="O81" s="21"/>
      <c r="P81" s="21"/>
      <c r="Q81" s="21"/>
      <c r="R81" s="21"/>
      <c r="S81" s="21"/>
      <c r="T81" s="21"/>
      <c r="U81" s="21"/>
      <c r="V81" s="21"/>
      <c r="W81" s="21"/>
      <c r="X81" s="21"/>
      <c r="Y81" s="21"/>
      <c r="Z81" s="21"/>
      <c r="AA81" s="21"/>
      <c r="AB81" s="21"/>
      <c r="AC81" s="21"/>
    </row>
    <row r="82" spans="2:29" ht="21" customHeight="1" x14ac:dyDescent="0.25">
      <c r="B82" s="82"/>
      <c r="C82" s="325" t="s">
        <v>378</v>
      </c>
      <c r="D82" s="583" t="s">
        <v>672</v>
      </c>
      <c r="E82" s="583"/>
      <c r="F82" s="583"/>
      <c r="G82" s="583"/>
      <c r="H82" s="583"/>
      <c r="I82" s="583"/>
      <c r="J82" s="583"/>
      <c r="K82" s="583"/>
      <c r="L82" s="26"/>
      <c r="N82" s="21"/>
      <c r="O82" s="21"/>
      <c r="P82" s="21"/>
      <c r="Q82" s="21"/>
      <c r="R82" s="21"/>
      <c r="S82" s="21"/>
      <c r="T82" s="21"/>
      <c r="U82" s="21"/>
      <c r="V82" s="21"/>
      <c r="W82" s="21"/>
      <c r="X82" s="21"/>
      <c r="Y82" s="21"/>
      <c r="Z82" s="21"/>
      <c r="AA82" s="21"/>
      <c r="AB82" s="21"/>
      <c r="AC82" s="21"/>
    </row>
    <row r="83" spans="2:29" x14ac:dyDescent="0.25">
      <c r="B83" s="82"/>
      <c r="D83" s="329" t="s">
        <v>373</v>
      </c>
      <c r="E83" s="584" t="s">
        <v>673</v>
      </c>
      <c r="F83" s="584"/>
      <c r="G83" s="584"/>
      <c r="H83" s="584"/>
      <c r="I83" s="584"/>
      <c r="J83" s="584"/>
      <c r="K83" s="584"/>
      <c r="L83" s="26"/>
      <c r="N83" s="21"/>
      <c r="O83" s="21"/>
      <c r="P83" s="21"/>
      <c r="Q83" s="21"/>
      <c r="R83" s="21"/>
      <c r="S83" s="21"/>
      <c r="T83" s="21"/>
      <c r="U83" s="21"/>
      <c r="V83" s="21"/>
      <c r="W83" s="21"/>
      <c r="X83" s="21"/>
      <c r="Y83" s="21"/>
      <c r="Z83" s="21"/>
      <c r="AA83" s="21"/>
      <c r="AB83" s="21"/>
      <c r="AC83" s="21"/>
    </row>
    <row r="84" spans="2:29" x14ac:dyDescent="0.25">
      <c r="B84" s="82"/>
      <c r="D84" s="329" t="s">
        <v>376</v>
      </c>
      <c r="E84" s="584" t="s">
        <v>675</v>
      </c>
      <c r="F84" s="584"/>
      <c r="G84" s="584"/>
      <c r="H84" s="584"/>
      <c r="I84" s="584"/>
      <c r="J84" s="584"/>
      <c r="K84" s="584"/>
      <c r="L84" s="26"/>
      <c r="N84" s="21"/>
      <c r="O84" s="21"/>
      <c r="P84" s="21"/>
      <c r="Q84" s="21"/>
      <c r="R84" s="21"/>
      <c r="S84" s="21"/>
      <c r="T84" s="21"/>
      <c r="U84" s="21"/>
      <c r="V84" s="21"/>
      <c r="W84" s="21"/>
      <c r="X84" s="21"/>
      <c r="Y84" s="21"/>
      <c r="Z84" s="21"/>
      <c r="AA84" s="21"/>
      <c r="AB84" s="21"/>
      <c r="AC84" s="21"/>
    </row>
    <row r="85" spans="2:29" x14ac:dyDescent="0.25">
      <c r="B85" s="82"/>
      <c r="L85" s="26"/>
      <c r="N85" s="21"/>
      <c r="O85" s="21"/>
      <c r="P85" s="21"/>
      <c r="Q85" s="21"/>
      <c r="R85" s="21"/>
      <c r="S85" s="21"/>
      <c r="T85" s="21"/>
      <c r="U85" s="21"/>
      <c r="V85" s="21"/>
      <c r="W85" s="21"/>
      <c r="X85" s="21"/>
      <c r="Y85" s="21"/>
      <c r="Z85" s="21"/>
      <c r="AA85" s="21"/>
      <c r="AB85" s="21"/>
      <c r="AC85" s="21"/>
    </row>
    <row r="86" spans="2:29" x14ac:dyDescent="0.25">
      <c r="B86" s="82"/>
      <c r="C86" s="219" t="s">
        <v>677</v>
      </c>
      <c r="L86" s="26"/>
      <c r="N86" s="21"/>
      <c r="O86" s="21"/>
      <c r="P86" s="21"/>
      <c r="Q86" s="21"/>
      <c r="R86" s="21"/>
      <c r="S86" s="21"/>
      <c r="T86" s="21"/>
      <c r="U86" s="21"/>
      <c r="V86" s="21"/>
      <c r="W86" s="21"/>
      <c r="X86" s="21"/>
      <c r="Y86" s="21"/>
      <c r="Z86" s="21"/>
      <c r="AA86" s="21"/>
      <c r="AB86" s="21"/>
      <c r="AC86" s="21"/>
    </row>
    <row r="87" spans="2:29" x14ac:dyDescent="0.25">
      <c r="B87" s="82"/>
      <c r="L87" s="26"/>
      <c r="N87" s="21"/>
      <c r="O87" s="21"/>
      <c r="P87" s="21"/>
      <c r="Q87" s="21"/>
      <c r="R87" s="21"/>
      <c r="S87" s="21"/>
      <c r="T87" s="21"/>
      <c r="U87" s="21"/>
      <c r="V87" s="21"/>
      <c r="W87" s="21"/>
      <c r="X87" s="21"/>
      <c r="Y87" s="21"/>
      <c r="Z87" s="21"/>
      <c r="AA87" s="21"/>
      <c r="AB87" s="21"/>
      <c r="AC87" s="21"/>
    </row>
    <row r="88" spans="2:29" ht="54" customHeight="1" x14ac:dyDescent="0.25">
      <c r="B88" s="82"/>
      <c r="C88" s="583" t="s">
        <v>678</v>
      </c>
      <c r="D88" s="583"/>
      <c r="E88" s="583"/>
      <c r="F88" s="583"/>
      <c r="G88" s="583"/>
      <c r="H88" s="583"/>
      <c r="I88" s="583"/>
      <c r="J88" s="583"/>
      <c r="K88" s="583"/>
      <c r="L88" s="26"/>
      <c r="N88" s="21"/>
      <c r="O88" s="21"/>
      <c r="P88" s="21"/>
      <c r="Q88" s="21"/>
      <c r="R88" s="21"/>
      <c r="S88" s="21"/>
      <c r="T88" s="21"/>
      <c r="U88" s="21"/>
      <c r="V88" s="21"/>
      <c r="W88" s="21"/>
      <c r="X88" s="21"/>
      <c r="Y88" s="21"/>
      <c r="Z88" s="21"/>
      <c r="AA88" s="21"/>
      <c r="AB88" s="21"/>
      <c r="AC88" s="21"/>
    </row>
    <row r="89" spans="2:29" ht="21" customHeight="1" x14ac:dyDescent="0.25">
      <c r="B89" s="82"/>
      <c r="C89" s="325" t="s">
        <v>630</v>
      </c>
      <c r="D89" s="583" t="s">
        <v>679</v>
      </c>
      <c r="E89" s="583"/>
      <c r="F89" s="583"/>
      <c r="G89" s="583"/>
      <c r="H89" s="583"/>
      <c r="I89" s="583"/>
      <c r="J89" s="583"/>
      <c r="K89" s="583"/>
      <c r="L89" s="26"/>
      <c r="N89" s="21"/>
      <c r="O89" s="21"/>
      <c r="P89" s="21"/>
      <c r="Q89" s="21"/>
      <c r="R89" s="21"/>
      <c r="S89" s="21"/>
      <c r="T89" s="21"/>
      <c r="U89" s="21"/>
      <c r="V89" s="21"/>
      <c r="W89" s="21"/>
      <c r="X89" s="21"/>
      <c r="Y89" s="21"/>
      <c r="Z89" s="21"/>
      <c r="AA89" s="21"/>
      <c r="AB89" s="21"/>
      <c r="AC89" s="21"/>
    </row>
    <row r="90" spans="2:29" ht="21" customHeight="1" x14ac:dyDescent="0.25">
      <c r="B90" s="82"/>
      <c r="C90" s="325" t="s">
        <v>632</v>
      </c>
      <c r="D90" s="583" t="s">
        <v>680</v>
      </c>
      <c r="E90" s="583"/>
      <c r="F90" s="583"/>
      <c r="G90" s="583"/>
      <c r="H90" s="583"/>
      <c r="I90" s="583"/>
      <c r="J90" s="583"/>
      <c r="K90" s="583"/>
      <c r="L90" s="26"/>
      <c r="N90" s="21"/>
      <c r="O90" s="21"/>
      <c r="P90" s="21"/>
      <c r="Q90" s="21"/>
      <c r="R90" s="21"/>
      <c r="S90" s="21"/>
      <c r="T90" s="21"/>
      <c r="U90" s="21"/>
      <c r="V90" s="21"/>
      <c r="W90" s="21"/>
      <c r="X90" s="21"/>
      <c r="Y90" s="21"/>
      <c r="Z90" s="21"/>
      <c r="AA90" s="21"/>
      <c r="AB90" s="21"/>
      <c r="AC90" s="21"/>
    </row>
    <row r="91" spans="2:29" ht="21" customHeight="1" x14ac:dyDescent="0.25">
      <c r="B91" s="82"/>
      <c r="C91" s="325" t="s">
        <v>633</v>
      </c>
      <c r="D91" s="583" t="s">
        <v>681</v>
      </c>
      <c r="E91" s="583"/>
      <c r="F91" s="583"/>
      <c r="G91" s="583"/>
      <c r="H91" s="583"/>
      <c r="I91" s="583"/>
      <c r="J91" s="583"/>
      <c r="K91" s="583"/>
      <c r="L91" s="26"/>
      <c r="N91" s="21"/>
      <c r="O91" s="21"/>
      <c r="P91" s="21"/>
      <c r="Q91" s="21"/>
      <c r="R91" s="21"/>
      <c r="S91" s="21"/>
      <c r="T91" s="21"/>
      <c r="U91" s="21"/>
      <c r="V91" s="21"/>
      <c r="W91" s="21"/>
      <c r="X91" s="21"/>
      <c r="Y91" s="21"/>
      <c r="Z91" s="21"/>
      <c r="AA91" s="21"/>
      <c r="AB91" s="21"/>
      <c r="AC91" s="21"/>
    </row>
    <row r="92" spans="2:29" x14ac:dyDescent="0.25">
      <c r="B92" s="82"/>
      <c r="L92" s="26"/>
      <c r="N92" s="21"/>
      <c r="O92" s="21"/>
      <c r="P92" s="21"/>
      <c r="Q92" s="21"/>
      <c r="R92" s="21"/>
      <c r="S92" s="21"/>
      <c r="T92" s="21"/>
      <c r="U92" s="21"/>
      <c r="V92" s="21"/>
      <c r="W92" s="21"/>
      <c r="X92" s="21"/>
      <c r="Y92" s="21"/>
      <c r="Z92" s="21"/>
      <c r="AA92" s="21"/>
      <c r="AB92" s="21"/>
      <c r="AC92" s="21"/>
    </row>
    <row r="93" spans="2:29" x14ac:dyDescent="0.25">
      <c r="B93" s="82"/>
      <c r="C93" s="219" t="s">
        <v>682</v>
      </c>
      <c r="L93" s="26"/>
      <c r="N93" s="21"/>
      <c r="O93" s="21"/>
      <c r="P93" s="21"/>
      <c r="Q93" s="21"/>
      <c r="R93" s="21"/>
      <c r="S93" s="21"/>
      <c r="T93" s="21"/>
      <c r="U93" s="21"/>
      <c r="V93" s="21"/>
      <c r="W93" s="21"/>
      <c r="X93" s="21"/>
      <c r="Y93" s="21"/>
      <c r="Z93" s="21"/>
      <c r="AA93" s="21"/>
      <c r="AB93" s="21"/>
      <c r="AC93" s="21"/>
    </row>
    <row r="94" spans="2:29" x14ac:dyDescent="0.25">
      <c r="B94" s="82"/>
      <c r="L94" s="26"/>
      <c r="N94" s="21"/>
      <c r="O94" s="21"/>
      <c r="P94" s="21"/>
      <c r="Q94" s="21"/>
      <c r="R94" s="21"/>
      <c r="S94" s="21"/>
      <c r="T94" s="21"/>
      <c r="U94" s="21"/>
      <c r="V94" s="21"/>
      <c r="W94" s="21"/>
      <c r="X94" s="21"/>
      <c r="Y94" s="21"/>
      <c r="Z94" s="21"/>
      <c r="AA94" s="21"/>
      <c r="AB94" s="21"/>
      <c r="AC94" s="21"/>
    </row>
    <row r="95" spans="2:29" ht="136.5" customHeight="1" x14ac:dyDescent="0.25">
      <c r="B95" s="82"/>
      <c r="C95" s="325" t="s">
        <v>630</v>
      </c>
      <c r="D95" s="583" t="s">
        <v>683</v>
      </c>
      <c r="E95" s="583"/>
      <c r="F95" s="583"/>
      <c r="G95" s="583"/>
      <c r="H95" s="583"/>
      <c r="I95" s="583"/>
      <c r="J95" s="583"/>
      <c r="K95" s="583"/>
      <c r="L95" s="26"/>
      <c r="N95" s="21"/>
      <c r="O95" s="21"/>
      <c r="P95" s="21"/>
      <c r="Q95" s="21"/>
      <c r="R95" s="21"/>
      <c r="S95" s="21"/>
      <c r="T95" s="21"/>
      <c r="U95" s="21"/>
      <c r="V95" s="21"/>
      <c r="W95" s="21"/>
      <c r="X95" s="21"/>
      <c r="Y95" s="21"/>
      <c r="Z95" s="21"/>
      <c r="AA95" s="21"/>
      <c r="AB95" s="21"/>
      <c r="AC95" s="21"/>
    </row>
    <row r="96" spans="2:29" ht="39.75" customHeight="1" x14ac:dyDescent="0.25">
      <c r="B96" s="82"/>
      <c r="C96" s="325" t="s">
        <v>632</v>
      </c>
      <c r="D96" s="583" t="s">
        <v>684</v>
      </c>
      <c r="E96" s="583"/>
      <c r="F96" s="583"/>
      <c r="G96" s="583"/>
      <c r="H96" s="583"/>
      <c r="I96" s="583"/>
      <c r="J96" s="583"/>
      <c r="K96" s="583"/>
      <c r="L96" s="26"/>
      <c r="N96" s="21"/>
      <c r="O96" s="21"/>
      <c r="P96" s="21"/>
      <c r="Q96" s="21"/>
      <c r="R96" s="21"/>
      <c r="S96" s="21"/>
      <c r="T96" s="21"/>
      <c r="U96" s="21"/>
      <c r="V96" s="21"/>
      <c r="W96" s="21"/>
      <c r="X96" s="21"/>
      <c r="Y96" s="21"/>
      <c r="Z96" s="21"/>
      <c r="AA96" s="21"/>
      <c r="AB96" s="21"/>
      <c r="AC96" s="21"/>
    </row>
    <row r="97" spans="2:29" ht="70.5" customHeight="1" x14ac:dyDescent="0.25">
      <c r="B97" s="82"/>
      <c r="C97" s="325" t="s">
        <v>633</v>
      </c>
      <c r="D97" s="583" t="s">
        <v>685</v>
      </c>
      <c r="E97" s="583"/>
      <c r="F97" s="583"/>
      <c r="G97" s="583"/>
      <c r="H97" s="583"/>
      <c r="I97" s="583"/>
      <c r="J97" s="583"/>
      <c r="K97" s="583"/>
      <c r="L97" s="26"/>
      <c r="N97" s="21"/>
      <c r="O97" s="21"/>
      <c r="P97" s="21"/>
      <c r="Q97" s="21"/>
      <c r="R97" s="21"/>
      <c r="S97" s="21"/>
      <c r="T97" s="21"/>
      <c r="U97" s="21"/>
      <c r="V97" s="21"/>
      <c r="W97" s="21"/>
      <c r="X97" s="21"/>
      <c r="Y97" s="21"/>
      <c r="Z97" s="21"/>
      <c r="AA97" s="21"/>
      <c r="AB97" s="21"/>
      <c r="AC97" s="21"/>
    </row>
    <row r="98" spans="2:29" ht="39.75" customHeight="1" x14ac:dyDescent="0.25">
      <c r="B98" s="82"/>
      <c r="C98" s="325" t="s">
        <v>634</v>
      </c>
      <c r="D98" s="583" t="s">
        <v>686</v>
      </c>
      <c r="E98" s="583"/>
      <c r="F98" s="583"/>
      <c r="G98" s="583"/>
      <c r="H98" s="583"/>
      <c r="I98" s="583"/>
      <c r="J98" s="583"/>
      <c r="K98" s="583"/>
      <c r="L98" s="26"/>
      <c r="N98" s="21"/>
      <c r="O98" s="21"/>
      <c r="P98" s="21"/>
      <c r="Q98" s="21"/>
      <c r="R98" s="21"/>
      <c r="S98" s="21"/>
      <c r="T98" s="21"/>
      <c r="U98" s="21"/>
      <c r="V98" s="21"/>
      <c r="W98" s="21"/>
      <c r="X98" s="21"/>
      <c r="Y98" s="21"/>
      <c r="Z98" s="21"/>
      <c r="AA98" s="21"/>
      <c r="AB98" s="21"/>
      <c r="AC98" s="21"/>
    </row>
    <row r="99" spans="2:29" ht="55.5" customHeight="1" x14ac:dyDescent="0.25">
      <c r="B99" s="82"/>
      <c r="C99" s="325" t="s">
        <v>635</v>
      </c>
      <c r="D99" s="583" t="s">
        <v>687</v>
      </c>
      <c r="E99" s="583"/>
      <c r="F99" s="583"/>
      <c r="G99" s="583"/>
      <c r="H99" s="583"/>
      <c r="I99" s="583"/>
      <c r="J99" s="583"/>
      <c r="K99" s="583"/>
      <c r="L99" s="26"/>
      <c r="N99" s="21"/>
      <c r="O99" s="21"/>
      <c r="P99" s="21"/>
      <c r="Q99" s="21"/>
      <c r="R99" s="21"/>
      <c r="S99" s="21"/>
      <c r="T99" s="21"/>
      <c r="U99" s="21"/>
      <c r="V99" s="21"/>
      <c r="W99" s="21"/>
      <c r="X99" s="21"/>
      <c r="Y99" s="21"/>
      <c r="Z99" s="21"/>
      <c r="AA99" s="21"/>
      <c r="AB99" s="21"/>
      <c r="AC99" s="21"/>
    </row>
    <row r="100" spans="2:29" x14ac:dyDescent="0.25">
      <c r="B100" s="82"/>
      <c r="C100" s="219" t="s">
        <v>690</v>
      </c>
      <c r="L100" s="26"/>
      <c r="N100" s="21"/>
      <c r="O100" s="21"/>
      <c r="P100" s="21"/>
      <c r="Q100" s="21"/>
      <c r="R100" s="21"/>
      <c r="S100" s="21"/>
      <c r="T100" s="21"/>
      <c r="U100" s="21"/>
      <c r="V100" s="21"/>
      <c r="W100" s="21"/>
      <c r="X100" s="21"/>
      <c r="Y100" s="21"/>
      <c r="Z100" s="21"/>
      <c r="AA100" s="21"/>
      <c r="AB100" s="21"/>
      <c r="AC100" s="21"/>
    </row>
    <row r="101" spans="2:29" ht="12" customHeight="1" x14ac:dyDescent="0.25">
      <c r="B101" s="82"/>
      <c r="C101" s="219"/>
      <c r="L101" s="26"/>
      <c r="N101" s="21"/>
      <c r="O101" s="21"/>
      <c r="P101" s="21"/>
      <c r="Q101" s="21"/>
      <c r="R101" s="21"/>
      <c r="S101" s="21"/>
      <c r="T101" s="21"/>
      <c r="U101" s="21"/>
      <c r="V101" s="21"/>
      <c r="W101" s="21"/>
      <c r="X101" s="21"/>
      <c r="Y101" s="21"/>
      <c r="Z101" s="21"/>
      <c r="AA101" s="21"/>
      <c r="AB101" s="21"/>
      <c r="AC101" s="21"/>
    </row>
    <row r="102" spans="2:29" ht="27.75" customHeight="1" x14ac:dyDescent="0.25">
      <c r="B102" s="82"/>
      <c r="C102" s="583" t="s">
        <v>691</v>
      </c>
      <c r="D102" s="583"/>
      <c r="E102" s="583"/>
      <c r="F102" s="583"/>
      <c r="G102" s="583"/>
      <c r="H102" s="583"/>
      <c r="I102" s="583"/>
      <c r="J102" s="583"/>
      <c r="K102" s="583"/>
      <c r="L102" s="26"/>
      <c r="N102" s="21"/>
      <c r="O102" s="21"/>
      <c r="P102" s="21"/>
      <c r="Q102" s="21"/>
      <c r="R102" s="21"/>
      <c r="S102" s="21"/>
      <c r="T102" s="21"/>
      <c r="U102" s="21"/>
      <c r="V102" s="21"/>
      <c r="W102" s="21"/>
      <c r="X102" s="21"/>
      <c r="Y102" s="21"/>
      <c r="Z102" s="21"/>
      <c r="AA102" s="21"/>
      <c r="AB102" s="21"/>
      <c r="AC102" s="21"/>
    </row>
    <row r="103" spans="2:29" x14ac:dyDescent="0.25">
      <c r="B103" s="82"/>
      <c r="C103" s="219" t="s">
        <v>692</v>
      </c>
      <c r="L103" s="26"/>
      <c r="N103" s="21"/>
      <c r="O103" s="21"/>
      <c r="P103" s="21"/>
      <c r="Q103" s="21"/>
      <c r="R103" s="21"/>
      <c r="S103" s="21"/>
      <c r="T103" s="21"/>
      <c r="U103" s="21"/>
      <c r="V103" s="21"/>
      <c r="W103" s="21"/>
      <c r="X103" s="21"/>
      <c r="Y103" s="21"/>
      <c r="Z103" s="21"/>
      <c r="AA103" s="21"/>
      <c r="AB103" s="21"/>
      <c r="AC103" s="21"/>
    </row>
    <row r="104" spans="2:29" ht="12" customHeight="1" x14ac:dyDescent="0.25">
      <c r="B104" s="82"/>
      <c r="C104" s="219"/>
      <c r="L104" s="26"/>
      <c r="N104" s="21"/>
      <c r="O104" s="21"/>
      <c r="P104" s="21"/>
      <c r="Q104" s="21"/>
      <c r="R104" s="21"/>
      <c r="S104" s="21"/>
      <c r="T104" s="21"/>
      <c r="U104" s="21"/>
      <c r="V104" s="21"/>
      <c r="W104" s="21"/>
      <c r="X104" s="21"/>
      <c r="Y104" s="21"/>
      <c r="Z104" s="21"/>
      <c r="AA104" s="21"/>
      <c r="AB104" s="21"/>
      <c r="AC104" s="21"/>
    </row>
    <row r="105" spans="2:29" ht="44.25" customHeight="1" x14ac:dyDescent="0.25">
      <c r="B105" s="82"/>
      <c r="C105" s="583" t="s">
        <v>693</v>
      </c>
      <c r="D105" s="583"/>
      <c r="E105" s="583"/>
      <c r="F105" s="583"/>
      <c r="G105" s="583"/>
      <c r="H105" s="583"/>
      <c r="I105" s="583"/>
      <c r="J105" s="583"/>
      <c r="K105" s="583"/>
      <c r="L105" s="26"/>
      <c r="N105" s="21"/>
      <c r="O105" s="21"/>
      <c r="P105" s="21"/>
      <c r="Q105" s="21"/>
      <c r="R105" s="21"/>
      <c r="S105" s="21"/>
      <c r="T105" s="21"/>
      <c r="U105" s="21"/>
      <c r="V105" s="21"/>
      <c r="W105" s="21"/>
      <c r="X105" s="21"/>
      <c r="Y105" s="21"/>
      <c r="Z105" s="21"/>
      <c r="AA105" s="21"/>
      <c r="AB105" s="21"/>
      <c r="AC105" s="21"/>
    </row>
    <row r="106" spans="2:29" ht="8.25" customHeight="1" x14ac:dyDescent="0.25">
      <c r="B106" s="82"/>
      <c r="C106" s="373"/>
      <c r="D106" s="373"/>
      <c r="E106" s="373"/>
      <c r="F106" s="373"/>
      <c r="G106" s="373"/>
      <c r="H106" s="373"/>
      <c r="I106" s="373"/>
      <c r="J106" s="373"/>
      <c r="K106" s="373"/>
      <c r="L106" s="26"/>
      <c r="N106" s="21"/>
      <c r="O106" s="21"/>
      <c r="P106" s="21"/>
      <c r="Q106" s="21"/>
      <c r="R106" s="21"/>
      <c r="S106" s="21"/>
      <c r="T106" s="21"/>
      <c r="U106" s="21"/>
      <c r="V106" s="21"/>
      <c r="W106" s="21"/>
      <c r="X106" s="21"/>
      <c r="Y106" s="21"/>
      <c r="Z106" s="21"/>
      <c r="AA106" s="21"/>
      <c r="AB106" s="21"/>
      <c r="AC106" s="21"/>
    </row>
    <row r="107" spans="2:29" ht="23.25" x14ac:dyDescent="0.35">
      <c r="B107" s="148"/>
      <c r="C107" s="330" t="s">
        <v>396</v>
      </c>
      <c r="D107" s="331"/>
      <c r="E107" s="331"/>
      <c r="F107" s="331"/>
      <c r="G107" s="331"/>
      <c r="H107" s="331"/>
      <c r="I107" s="331"/>
      <c r="J107" s="331"/>
      <c r="K107" s="331"/>
      <c r="L107" s="320"/>
      <c r="N107" s="21"/>
      <c r="O107" s="21"/>
      <c r="P107" s="21"/>
      <c r="Q107" s="21"/>
      <c r="R107" s="21"/>
      <c r="S107" s="21"/>
      <c r="T107" s="21"/>
      <c r="U107" s="21"/>
      <c r="V107" s="21"/>
      <c r="W107" s="21"/>
      <c r="X107" s="21"/>
      <c r="Y107" s="21"/>
      <c r="Z107" s="21"/>
      <c r="AA107" s="21"/>
      <c r="AB107" s="21"/>
      <c r="AC107" s="21"/>
    </row>
    <row r="108" spans="2:29" ht="111.75" customHeight="1" x14ac:dyDescent="0.25">
      <c r="B108" s="82"/>
      <c r="C108" s="583" t="s">
        <v>694</v>
      </c>
      <c r="D108" s="583"/>
      <c r="E108" s="583"/>
      <c r="F108" s="583"/>
      <c r="G108" s="583"/>
      <c r="H108" s="583"/>
      <c r="I108" s="583"/>
      <c r="J108" s="583"/>
      <c r="K108" s="583"/>
      <c r="L108" s="26"/>
      <c r="N108" s="21"/>
      <c r="O108" s="21"/>
      <c r="P108" s="21"/>
      <c r="Q108" s="21"/>
      <c r="R108" s="21"/>
      <c r="S108" s="21"/>
      <c r="T108" s="21"/>
      <c r="U108" s="21"/>
      <c r="V108" s="21"/>
      <c r="W108" s="21"/>
      <c r="X108" s="21"/>
      <c r="Y108" s="21"/>
      <c r="Z108" s="21"/>
      <c r="AA108" s="21"/>
      <c r="AB108" s="21"/>
      <c r="AC108" s="21"/>
    </row>
    <row r="109" spans="2:29" ht="54" customHeight="1" x14ac:dyDescent="0.25">
      <c r="B109" s="82"/>
      <c r="C109" s="583" t="s">
        <v>695</v>
      </c>
      <c r="D109" s="583"/>
      <c r="E109" s="583"/>
      <c r="F109" s="583"/>
      <c r="G109" s="583"/>
      <c r="H109" s="583"/>
      <c r="I109" s="583"/>
      <c r="J109" s="583"/>
      <c r="K109" s="583"/>
      <c r="L109" s="26"/>
      <c r="N109" s="21"/>
      <c r="O109" s="21"/>
      <c r="P109" s="21"/>
      <c r="Q109" s="21"/>
      <c r="R109" s="21"/>
      <c r="S109" s="21"/>
      <c r="T109" s="21"/>
      <c r="U109" s="21"/>
      <c r="V109" s="21"/>
      <c r="W109" s="21"/>
      <c r="X109" s="21"/>
      <c r="Y109" s="21"/>
      <c r="Z109" s="21"/>
      <c r="AA109" s="21"/>
      <c r="AB109" s="21"/>
      <c r="AC109" s="21"/>
    </row>
    <row r="110" spans="2:29" x14ac:dyDescent="0.25">
      <c r="B110" s="82"/>
      <c r="D110" s="585"/>
      <c r="E110" s="585"/>
      <c r="F110" s="585"/>
      <c r="G110" s="585"/>
      <c r="I110" s="28"/>
      <c r="L110" s="26"/>
      <c r="N110" s="21"/>
      <c r="O110" s="21"/>
      <c r="P110" s="21"/>
      <c r="Q110" s="21"/>
      <c r="R110" s="21"/>
      <c r="S110" s="21"/>
      <c r="T110" s="21"/>
      <c r="U110" s="21"/>
      <c r="V110" s="21"/>
      <c r="W110" s="21"/>
      <c r="X110" s="21"/>
      <c r="Y110" s="21"/>
      <c r="Z110" s="21"/>
      <c r="AA110" s="21"/>
      <c r="AB110" s="21"/>
      <c r="AC110" s="21"/>
    </row>
    <row r="111" spans="2:29" x14ac:dyDescent="0.25">
      <c r="B111" s="82"/>
      <c r="D111" t="str">
        <f>J6&amp;", "&amp;J7</f>
        <v xml:space="preserve">, </v>
      </c>
      <c r="I111" t="s">
        <v>696</v>
      </c>
      <c r="L111" s="26"/>
      <c r="N111" s="21"/>
      <c r="O111" s="21"/>
      <c r="P111" s="21"/>
      <c r="Q111" s="21"/>
      <c r="R111" s="21"/>
      <c r="S111" s="21"/>
      <c r="T111" s="21"/>
      <c r="U111" s="21"/>
      <c r="V111" s="21"/>
      <c r="W111" s="21"/>
      <c r="X111" s="21"/>
      <c r="Y111" s="21"/>
      <c r="Z111" s="21"/>
      <c r="AA111" s="21"/>
      <c r="AB111" s="21"/>
      <c r="AC111" s="21"/>
    </row>
    <row r="112" spans="2:29" x14ac:dyDescent="0.25">
      <c r="B112" s="82"/>
      <c r="D112">
        <f>LOI!D10</f>
        <v>0</v>
      </c>
      <c r="L112" s="26"/>
      <c r="N112" s="21"/>
      <c r="O112" s="21"/>
      <c r="P112" s="21"/>
      <c r="Q112" s="21"/>
      <c r="R112" s="21"/>
      <c r="S112" s="21"/>
      <c r="T112" s="21"/>
      <c r="U112" s="21"/>
      <c r="V112" s="21"/>
      <c r="W112" s="21"/>
      <c r="X112" s="21"/>
      <c r="Y112" s="21"/>
      <c r="Z112" s="21"/>
      <c r="AA112" s="21"/>
      <c r="AB112" s="21"/>
      <c r="AC112" s="21"/>
    </row>
    <row r="113" spans="1:29" x14ac:dyDescent="0.25">
      <c r="B113" s="31"/>
      <c r="C113" s="28"/>
      <c r="D113" s="28"/>
      <c r="E113" s="28"/>
      <c r="F113" s="28"/>
      <c r="G113" s="28"/>
      <c r="H113" s="28"/>
      <c r="I113" s="28"/>
      <c r="J113" s="28"/>
      <c r="K113" s="28"/>
      <c r="L113" s="29"/>
      <c r="N113" s="21"/>
      <c r="O113" s="21"/>
      <c r="P113" s="21"/>
      <c r="Q113" s="21"/>
      <c r="R113" s="21"/>
      <c r="S113" s="21"/>
      <c r="T113" s="21"/>
      <c r="U113" s="21"/>
      <c r="V113" s="21"/>
      <c r="W113" s="21"/>
      <c r="X113" s="21"/>
      <c r="Y113" s="21"/>
      <c r="Z113" s="21"/>
      <c r="AA113" s="21"/>
      <c r="AB113" s="21"/>
      <c r="AC113" s="21"/>
    </row>
    <row r="114" spans="1:29" x14ac:dyDescent="0.25">
      <c r="N114" s="21"/>
      <c r="O114" s="21"/>
      <c r="P114" s="21"/>
      <c r="Q114" s="21"/>
      <c r="R114" s="21"/>
      <c r="S114" s="21"/>
      <c r="T114" s="21"/>
      <c r="U114" s="21"/>
      <c r="V114" s="21"/>
      <c r="W114" s="21"/>
      <c r="X114" s="21"/>
      <c r="Y114" s="21"/>
      <c r="Z114" s="21"/>
      <c r="AA114" s="21"/>
      <c r="AB114" s="21"/>
      <c r="AC114" s="21"/>
    </row>
    <row r="115" spans="1:29"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row>
    <row r="116" spans="1:29"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row>
    <row r="117" spans="1:29"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row>
    <row r="118" spans="1:29"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row>
    <row r="119" spans="1:29"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row>
    <row r="120" spans="1:29"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row>
    <row r="121" spans="1:29"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row>
    <row r="122" spans="1:29"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row>
    <row r="123" spans="1:29"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row>
    <row r="124" spans="1:29"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row>
    <row r="125" spans="1:29"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row>
    <row r="126" spans="1:29"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row>
    <row r="127" spans="1:29"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row>
    <row r="128" spans="1:29"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row>
    <row r="129" spans="1:29"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row>
    <row r="130" spans="1:29"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row>
    <row r="131" spans="1:29"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row>
    <row r="132" spans="1:29"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row>
    <row r="133" spans="1:29"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row>
    <row r="134" spans="1:29"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row>
    <row r="135" spans="1:29"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row>
    <row r="136" spans="1:29"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row>
    <row r="137" spans="1:29"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row>
    <row r="138" spans="1:29"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row>
    <row r="139" spans="1:29"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row>
    <row r="140" spans="1:29"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row>
    <row r="141" spans="1:29"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row>
    <row r="142" spans="1:29"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row>
    <row r="143" spans="1:29"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row>
    <row r="144" spans="1:29"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row>
    <row r="145" spans="1:29"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row>
    <row r="146" spans="1:29"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row>
    <row r="147" spans="1:29"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row>
    <row r="148" spans="1:29"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row>
    <row r="149" spans="1:29"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row>
    <row r="150" spans="1:29"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row>
    <row r="151" spans="1:29"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row>
    <row r="152" spans="1:29"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row>
    <row r="153" spans="1:29"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row>
    <row r="154" spans="1:29"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row>
    <row r="155" spans="1:29"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row>
    <row r="156" spans="1:29"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row>
    <row r="157" spans="1:29"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row>
    <row r="158" spans="1:29"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row>
    <row r="159" spans="1:29"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row>
    <row r="160" spans="1:29"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row>
    <row r="161" spans="1:29"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row>
    <row r="162" spans="1:29"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row>
    <row r="163" spans="1:29"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row>
    <row r="164" spans="1:29"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row>
    <row r="165" spans="1:29"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row>
    <row r="166" spans="1:29"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row>
    <row r="167" spans="1:29"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row>
    <row r="168" spans="1:29"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row>
    <row r="169" spans="1:29"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row>
    <row r="170" spans="1:29"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row>
    <row r="171" spans="1:29"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row>
    <row r="172" spans="1:29"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row>
    <row r="173" spans="1:29"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row>
    <row r="174" spans="1:29"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row>
    <row r="175" spans="1:29"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row>
    <row r="176" spans="1:29"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row>
    <row r="177" spans="1:29"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row>
    <row r="178" spans="1:29"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row>
    <row r="179" spans="1:29"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row>
    <row r="180" spans="1:29"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row>
    <row r="181" spans="1:29"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row>
    <row r="182" spans="1:29"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row>
  </sheetData>
  <sheetProtection algorithmName="SHA-512" hashValue="xwMeCZg7M2VncbQ5CB3sxl1wbaCZ1AHL4kF+4TA57yKS9sLSzADOl1rUMwSgd0flRXuwOkkED3lnuoD2aT4LPA==" saltValue="ESURN250mtDCGa9nGT604Q==" spinCount="100000" sheet="1" objects="1" scenarios="1"/>
  <mergeCells count="58">
    <mergeCell ref="D77:K77"/>
    <mergeCell ref="D47:K47"/>
    <mergeCell ref="D48:K48"/>
    <mergeCell ref="D49:K49"/>
    <mergeCell ref="C41:L43"/>
    <mergeCell ref="D45:K45"/>
    <mergeCell ref="D46:K46"/>
    <mergeCell ref="C65:K65"/>
    <mergeCell ref="D71:K71"/>
    <mergeCell ref="C72:K72"/>
    <mergeCell ref="D76:K76"/>
    <mergeCell ref="C75:K75"/>
    <mergeCell ref="J6:K6"/>
    <mergeCell ref="J7:K7"/>
    <mergeCell ref="C35:L38"/>
    <mergeCell ref="D20:I20"/>
    <mergeCell ref="D21:I21"/>
    <mergeCell ref="D31:I31"/>
    <mergeCell ref="D29:I29"/>
    <mergeCell ref="D30:I30"/>
    <mergeCell ref="D22:I22"/>
    <mergeCell ref="D28:I28"/>
    <mergeCell ref="D23:I23"/>
    <mergeCell ref="E78:K78"/>
    <mergeCell ref="E79:K79"/>
    <mergeCell ref="D24:I24"/>
    <mergeCell ref="D26:I26"/>
    <mergeCell ref="D25:I25"/>
    <mergeCell ref="D69:K69"/>
    <mergeCell ref="D70:K70"/>
    <mergeCell ref="D50:K50"/>
    <mergeCell ref="D51:K51"/>
    <mergeCell ref="D52:K52"/>
    <mergeCell ref="D53:K53"/>
    <mergeCell ref="D54:K54"/>
    <mergeCell ref="D55:K55"/>
    <mergeCell ref="C58:K58"/>
    <mergeCell ref="C59:K59"/>
    <mergeCell ref="C62:K62"/>
    <mergeCell ref="D110:G110"/>
    <mergeCell ref="D98:K98"/>
    <mergeCell ref="D99:K99"/>
    <mergeCell ref="C102:K102"/>
    <mergeCell ref="C105:K105"/>
    <mergeCell ref="C108:K108"/>
    <mergeCell ref="C109:K109"/>
    <mergeCell ref="D97:K97"/>
    <mergeCell ref="E80:K80"/>
    <mergeCell ref="E81:K81"/>
    <mergeCell ref="D82:K82"/>
    <mergeCell ref="E83:K83"/>
    <mergeCell ref="E84:K84"/>
    <mergeCell ref="C88:K88"/>
    <mergeCell ref="D89:K89"/>
    <mergeCell ref="D90:K90"/>
    <mergeCell ref="D91:K91"/>
    <mergeCell ref="D95:K95"/>
    <mergeCell ref="D96:K96"/>
  </mergeCells>
  <conditionalFormatting sqref="E6:E7">
    <cfRule type="cellIs" dxfId="25" priority="18" operator="equal">
      <formula>0</formula>
    </cfRule>
  </conditionalFormatting>
  <conditionalFormatting sqref="J26">
    <cfRule type="expression" dxfId="24" priority="10">
      <formula>IF($K$26="Required",1,0)</formula>
    </cfRule>
  </conditionalFormatting>
  <conditionalFormatting sqref="K12:K18 K20:K26">
    <cfRule type="containsText" dxfId="23" priority="35" operator="containsText" text="Provided">
      <formula>NOT(ISERROR(SEARCH("Provided",K12)))</formula>
    </cfRule>
  </conditionalFormatting>
  <conditionalFormatting sqref="K12:K18 K20:K27">
    <cfRule type="containsText" dxfId="22" priority="53" operator="containsText" text="Required">
      <formula>NOT(ISERROR(SEARCH("Required",K12)))</formula>
    </cfRule>
  </conditionalFormatting>
  <conditionalFormatting sqref="K14:K18">
    <cfRule type="containsText" dxfId="21" priority="44" operator="containsText" text="Not Met">
      <formula>NOT(ISERROR(SEARCH("Not Met",K14)))</formula>
    </cfRule>
  </conditionalFormatting>
  <conditionalFormatting sqref="K15">
    <cfRule type="containsText" dxfId="20" priority="17" operator="containsText" text="Not Met">
      <formula>NOT(ISERROR(SEARCH("Not Met",K15)))</formula>
    </cfRule>
  </conditionalFormatting>
  <conditionalFormatting sqref="K20:K27 K12:K18">
    <cfRule type="containsText" dxfId="19" priority="51" operator="containsText" text="Met">
      <formula>NOT(ISERROR(SEARCH("Met",K12)))</formula>
    </cfRule>
  </conditionalFormatting>
  <conditionalFormatting sqref="K22:K26">
    <cfRule type="containsText" dxfId="18" priority="45" operator="containsText" text="Met">
      <formula>NOT(ISERROR(SEARCH("Met",K22)))</formula>
    </cfRule>
    <cfRule type="containsText" dxfId="17" priority="46" operator="containsText" text="Required">
      <formula>NOT(ISERROR(SEARCH("Required",K22)))</formula>
    </cfRule>
  </conditionalFormatting>
  <conditionalFormatting sqref="K25">
    <cfRule type="containsText" dxfId="16" priority="1" operator="containsText" text="Provided">
      <formula>NOT(ISERROR(SEARCH("Provided",K25)))</formula>
    </cfRule>
    <cfRule type="containsText" dxfId="15" priority="2" operator="containsText" text="Met">
      <formula>NOT(ISERROR(SEARCH("Met",K25)))</formula>
    </cfRule>
    <cfRule type="containsText" dxfId="14" priority="3" operator="containsText" text="Required">
      <formula>NOT(ISERROR(SEARCH("Required",K25)))</formula>
    </cfRule>
  </conditionalFormatting>
  <conditionalFormatting sqref="K30">
    <cfRule type="containsText" dxfId="13" priority="4" operator="containsText" text="Pending">
      <formula>NOT(ISERROR(SEARCH("Pending",K30)))</formula>
    </cfRule>
    <cfRule type="containsText" dxfId="12" priority="6" operator="containsText" text="Met">
      <formula>NOT(ISERROR(SEARCH("Met",K30)))</formula>
    </cfRule>
    <cfRule type="containsText" dxfId="11" priority="7" operator="containsText" text="Required">
      <formula>NOT(ISERROR(SEARCH("Required",K30)))</formula>
    </cfRule>
  </conditionalFormatting>
  <conditionalFormatting sqref="K30:K31">
    <cfRule type="containsText" dxfId="10" priority="5" operator="containsText" text="Provided">
      <formula>NOT(ISERROR(SEARCH("Provided",K30)))</formula>
    </cfRule>
    <cfRule type="containsText" dxfId="9" priority="8" operator="containsText" text="Met">
      <formula>NOT(ISERROR(SEARCH("Met",K30)))</formula>
    </cfRule>
    <cfRule type="containsText" dxfId="8" priority="9" operator="containsText" text="Required">
      <formula>NOT(ISERROR(SEARCH("Required",K30)))</formula>
    </cfRule>
  </conditionalFormatting>
  <conditionalFormatting sqref="K31">
    <cfRule type="containsText" dxfId="7" priority="23" operator="containsText" text="Met">
      <formula>NOT(ISERROR(SEARCH("Met",K31)))</formula>
    </cfRule>
    <cfRule type="containsText" dxfId="6" priority="24" operator="containsText" text="Required">
      <formula>NOT(ISERROR(SEARCH("Required",K31)))</formula>
    </cfRule>
  </conditionalFormatting>
  <pageMargins left="0.2" right="0.2" top="0.5" bottom="0.5" header="0.3" footer="0.3"/>
  <pageSetup scale="80" fitToHeight="6" orientation="portrait" horizontalDpi="1200" verticalDpi="1200" r:id="rId1"/>
  <rowBreaks count="2" manualBreakCount="2">
    <brk id="76" max="12" man="1"/>
    <brk id="105" max="12" man="1"/>
  </rowBreaks>
  <ignoredErrors>
    <ignoredError sqref="D78:D81 D83:D84"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70884-BD2D-4247-9A94-DB02DC38A17D}">
  <sheetPr>
    <pageSetUpPr fitToPage="1"/>
  </sheetPr>
  <dimension ref="B1:AP49"/>
  <sheetViews>
    <sheetView showGridLines="0" showRowColHeaders="0" zoomScale="130" zoomScaleNormal="130" workbookViewId="0">
      <selection activeCell="C3" sqref="C3:E4"/>
    </sheetView>
  </sheetViews>
  <sheetFormatPr defaultRowHeight="15" outlineLevelCol="1" x14ac:dyDescent="0.25"/>
  <cols>
    <col min="1" max="1" width="4" customWidth="1"/>
    <col min="2" max="2" width="25" customWidth="1"/>
    <col min="3" max="3" width="15.5703125" customWidth="1"/>
    <col min="4" max="4" width="19.85546875" customWidth="1"/>
    <col min="5" max="6" width="1.28515625" customWidth="1"/>
    <col min="7" max="7" width="38.42578125" customWidth="1"/>
    <col min="8" max="8" width="18.28515625" customWidth="1"/>
    <col min="9" max="9" width="3" customWidth="1"/>
    <col min="14" max="14" width="44.42578125" hidden="1" customWidth="1" outlineLevel="1"/>
    <col min="15" max="15" width="23.28515625" hidden="1" customWidth="1" outlineLevel="1"/>
    <col min="16" max="16" width="32.140625" hidden="1" customWidth="1" outlineLevel="1"/>
    <col min="17" max="17" width="31.28515625" hidden="1" customWidth="1" outlineLevel="1"/>
    <col min="18" max="18" width="24.7109375" hidden="1" customWidth="1" outlineLevel="1"/>
    <col min="19" max="19" width="20.7109375" hidden="1" customWidth="1" outlineLevel="1"/>
    <col min="20" max="20" width="22.85546875" hidden="1" customWidth="1" outlineLevel="1"/>
    <col min="21" max="21" width="50.42578125" hidden="1" customWidth="1" outlineLevel="1"/>
    <col min="22" max="22" width="14.42578125" hidden="1" customWidth="1" outlineLevel="1"/>
    <col min="23" max="23" width="9.85546875" hidden="1" customWidth="1" outlineLevel="1"/>
    <col min="24" max="25" width="14.28515625" hidden="1" customWidth="1" outlineLevel="1"/>
    <col min="26" max="27" width="23.140625" hidden="1" customWidth="1" outlineLevel="1"/>
    <col min="28" max="40" width="14" hidden="1" customWidth="1" outlineLevel="1"/>
    <col min="41" max="41" width="12.5703125" hidden="1" customWidth="1" outlineLevel="1"/>
    <col min="42" max="42" width="9.140625" collapsed="1"/>
  </cols>
  <sheetData>
    <row r="1" spans="2:41" ht="23.25" x14ac:dyDescent="0.35">
      <c r="B1" s="32" t="s">
        <v>229</v>
      </c>
      <c r="C1" s="139"/>
      <c r="D1" s="140"/>
    </row>
    <row r="2" spans="2:41" ht="27.75" customHeight="1" thickBot="1" x14ac:dyDescent="0.3">
      <c r="B2" s="448" t="str">
        <f>Budget!B3</f>
        <v>FISCAL YEAR 2027 (October 1, 2026 thru September 30, 2027)</v>
      </c>
      <c r="C2" s="141"/>
      <c r="D2" s="140"/>
    </row>
    <row r="3" spans="2:41" ht="24.75" customHeight="1" x14ac:dyDescent="0.25">
      <c r="B3" s="354" t="s">
        <v>255</v>
      </c>
      <c r="C3" s="592">
        <f>LOI!D10</f>
        <v>0</v>
      </c>
      <c r="D3" s="592"/>
      <c r="E3" s="593"/>
      <c r="F3" s="371"/>
      <c r="G3" s="588" t="s">
        <v>697</v>
      </c>
      <c r="H3" s="590">
        <f>D21</f>
        <v>0</v>
      </c>
    </row>
    <row r="4" spans="2:41" ht="15.75" customHeight="1" thickBot="1" x14ac:dyDescent="0.3">
      <c r="B4" s="355"/>
      <c r="C4" s="594"/>
      <c r="D4" s="594"/>
      <c r="E4" s="595"/>
      <c r="F4" s="372"/>
      <c r="G4" s="589"/>
      <c r="H4" s="591"/>
    </row>
    <row r="5" spans="2:41" ht="15.75" x14ac:dyDescent="0.25">
      <c r="B5" s="356" t="s">
        <v>541</v>
      </c>
      <c r="C5" s="439">
        <f>LOI!D25</f>
        <v>0</v>
      </c>
      <c r="D5" s="440"/>
      <c r="E5" s="357"/>
      <c r="F5" s="428"/>
      <c r="G5" s="7" t="s">
        <v>577</v>
      </c>
      <c r="H5" s="443">
        <f>LOI!H11</f>
        <v>0</v>
      </c>
      <c r="N5" s="219" t="s">
        <v>529</v>
      </c>
    </row>
    <row r="6" spans="2:41" ht="15.75" x14ac:dyDescent="0.25">
      <c r="B6" s="299" t="s">
        <v>503</v>
      </c>
      <c r="C6" s="441">
        <f>LOI!D29</f>
        <v>0</v>
      </c>
      <c r="D6" s="442"/>
      <c r="E6" s="65"/>
      <c r="F6" s="6"/>
      <c r="G6" s="7" t="s">
        <v>397</v>
      </c>
      <c r="H6" s="443">
        <f>SUM(D13:D16)</f>
        <v>0</v>
      </c>
      <c r="N6" s="304" t="s">
        <v>509</v>
      </c>
      <c r="O6" s="304" t="s">
        <v>510</v>
      </c>
      <c r="P6" s="304" t="s">
        <v>512</v>
      </c>
      <c r="Q6" s="304" t="s">
        <v>513</v>
      </c>
      <c r="R6" s="304" t="s">
        <v>514</v>
      </c>
      <c r="S6" s="304" t="s">
        <v>515</v>
      </c>
      <c r="T6" s="304" t="s">
        <v>516</v>
      </c>
      <c r="U6" s="304" t="s">
        <v>544</v>
      </c>
      <c r="V6" s="304" t="s">
        <v>511</v>
      </c>
      <c r="W6" s="304" t="s">
        <v>218</v>
      </c>
      <c r="X6" s="304" t="s">
        <v>520</v>
      </c>
      <c r="Y6" s="304" t="s">
        <v>543</v>
      </c>
      <c r="Z6" s="304" t="s">
        <v>521</v>
      </c>
      <c r="AA6" s="304" t="s">
        <v>538</v>
      </c>
      <c r="AB6" s="304" t="s">
        <v>517</v>
      </c>
      <c r="AC6" s="304" t="s">
        <v>526</v>
      </c>
      <c r="AD6" s="304" t="s">
        <v>226</v>
      </c>
      <c r="AE6" s="304" t="s">
        <v>527</v>
      </c>
      <c r="AF6" s="304" t="s">
        <v>224</v>
      </c>
      <c r="AG6" s="304" t="s">
        <v>528</v>
      </c>
      <c r="AH6" s="304" t="s">
        <v>201</v>
      </c>
      <c r="AI6" s="304" t="s">
        <v>519</v>
      </c>
      <c r="AJ6" s="304" t="s">
        <v>518</v>
      </c>
      <c r="AK6" s="304" t="s">
        <v>522</v>
      </c>
      <c r="AL6" s="304" t="s">
        <v>525</v>
      </c>
      <c r="AM6" s="304" t="s">
        <v>524</v>
      </c>
      <c r="AN6" s="304" t="s">
        <v>523</v>
      </c>
      <c r="AO6" s="304" t="s">
        <v>527</v>
      </c>
    </row>
    <row r="7" spans="2:41" ht="15.75" x14ac:dyDescent="0.25">
      <c r="B7" s="299" t="s">
        <v>502</v>
      </c>
      <c r="C7" s="441">
        <f>LOI!D31</f>
        <v>0</v>
      </c>
      <c r="D7" s="442"/>
      <c r="E7" s="65"/>
      <c r="F7" s="6"/>
      <c r="G7" s="7" t="s">
        <v>230</v>
      </c>
      <c r="H7" s="444">
        <f>IF(H5=0,0,Budget!I56/H5)</f>
        <v>0</v>
      </c>
      <c r="N7" s="116">
        <f>LOI!D10</f>
        <v>0</v>
      </c>
      <c r="O7" s="116">
        <f>LOI!D11</f>
        <v>0</v>
      </c>
      <c r="P7" s="116">
        <f>LOI!D12</f>
        <v>0</v>
      </c>
      <c r="Q7" s="117">
        <f>LOI!D25</f>
        <v>0</v>
      </c>
      <c r="R7" s="117">
        <f>LOI!D29</f>
        <v>0</v>
      </c>
      <c r="S7" s="117">
        <f>LOI!D31</f>
        <v>0</v>
      </c>
      <c r="T7" s="117">
        <f>LOI!D32</f>
        <v>0</v>
      </c>
      <c r="U7" s="117" t="str">
        <f>LOI!D15&amp;", "&amp;LOI!D16</f>
        <v xml:space="preserve">, </v>
      </c>
      <c r="V7" s="256">
        <f>LOI!H11</f>
        <v>0</v>
      </c>
      <c r="W7" s="117">
        <f>Years</f>
        <v>0</v>
      </c>
      <c r="X7" s="117">
        <f>LOI!H16</f>
        <v>0</v>
      </c>
      <c r="Y7" s="117">
        <f>LOI!H17</f>
        <v>0</v>
      </c>
      <c r="Z7" s="117">
        <f>Certification!J6</f>
        <v>0</v>
      </c>
      <c r="AA7" s="117">
        <f>Certification!J7</f>
        <v>0</v>
      </c>
      <c r="AB7" s="257">
        <f>Budget!I24</f>
        <v>0</v>
      </c>
      <c r="AC7" s="257">
        <f>SUM(Budget!I27:I33)</f>
        <v>0</v>
      </c>
      <c r="AD7" s="257">
        <f>SUM(Budget!I34:I49)</f>
        <v>0</v>
      </c>
      <c r="AE7" s="257">
        <f>Budget!I54</f>
        <v>0</v>
      </c>
      <c r="AF7" s="257">
        <f>SUM(AB7:AE7)</f>
        <v>0</v>
      </c>
      <c r="AG7" s="257">
        <f>Budget!I71</f>
        <v>0</v>
      </c>
      <c r="AH7" s="257">
        <f>Budget!I84+Budget!I93</f>
        <v>0</v>
      </c>
      <c r="AI7" s="257">
        <f>Budget!I107</f>
        <v>0</v>
      </c>
      <c r="AJ7" s="257">
        <f>D21</f>
        <v>0</v>
      </c>
      <c r="AK7" s="117">
        <f>Budget!I110</f>
        <v>0</v>
      </c>
      <c r="AL7" s="117">
        <f>Budget!E117</f>
        <v>0</v>
      </c>
      <c r="AM7" s="259">
        <f>Budget!E110</f>
        <v>0</v>
      </c>
      <c r="AN7" s="258">
        <f>Budget!E119</f>
        <v>0</v>
      </c>
      <c r="AO7" s="436">
        <f>H9</f>
        <v>0</v>
      </c>
    </row>
    <row r="8" spans="2:41" ht="15.75" x14ac:dyDescent="0.25">
      <c r="B8" s="299" t="s">
        <v>487</v>
      </c>
      <c r="C8" s="441">
        <f>LOI!D32</f>
        <v>0</v>
      </c>
      <c r="D8" s="442"/>
      <c r="E8" s="65"/>
      <c r="F8" s="6"/>
      <c r="G8" s="7" t="s">
        <v>317</v>
      </c>
      <c r="H8" s="445">
        <f>Years</f>
        <v>0</v>
      </c>
    </row>
    <row r="9" spans="2:41" ht="15.75" x14ac:dyDescent="0.25">
      <c r="B9" s="299" t="s">
        <v>329</v>
      </c>
      <c r="C9" s="596" t="str">
        <f>Narrative!D9&amp;", "&amp;Narrative!D10</f>
        <v>0, 0</v>
      </c>
      <c r="D9" s="596"/>
      <c r="E9" s="65"/>
      <c r="F9" s="6"/>
      <c r="G9" s="7" t="s">
        <v>750</v>
      </c>
      <c r="H9" s="444">
        <f>Budget!E54</f>
        <v>0</v>
      </c>
    </row>
    <row r="10" spans="2:41" ht="15.75" x14ac:dyDescent="0.25">
      <c r="B10" s="333"/>
      <c r="C10" s="597"/>
      <c r="D10" s="597"/>
      <c r="E10" s="358"/>
      <c r="F10" s="429"/>
      <c r="G10" s="430"/>
      <c r="H10" s="359"/>
    </row>
    <row r="11" spans="2:41" ht="15.75" x14ac:dyDescent="0.25">
      <c r="D11" s="6"/>
      <c r="E11" s="6"/>
      <c r="F11" s="6"/>
    </row>
    <row r="12" spans="2:41" ht="18.75" x14ac:dyDescent="0.3">
      <c r="B12" s="360" t="s">
        <v>224</v>
      </c>
      <c r="C12" s="302"/>
      <c r="D12" s="361" t="s">
        <v>316</v>
      </c>
      <c r="G12" s="334" t="s">
        <v>213</v>
      </c>
      <c r="H12" s="335"/>
    </row>
    <row r="13" spans="2:41" ht="15.75" x14ac:dyDescent="0.25">
      <c r="B13" s="337" t="s">
        <v>204</v>
      </c>
      <c r="C13" s="338"/>
      <c r="D13" s="342">
        <f>Budget!I24</f>
        <v>0</v>
      </c>
      <c r="G13" s="201" t="s">
        <v>284</v>
      </c>
      <c r="H13" s="349">
        <f>IF(LOI!H13=TRUE,0.15,(IF(ISBLANK(Years),0.25,VLOOKUP(Years,MatchChart,2))))</f>
        <v>0.25</v>
      </c>
    </row>
    <row r="14" spans="2:41" ht="15.75" x14ac:dyDescent="0.25">
      <c r="B14" s="339" t="s">
        <v>225</v>
      </c>
      <c r="C14" s="10"/>
      <c r="D14" s="343">
        <f>SUM(Budget!I27:I33)</f>
        <v>0</v>
      </c>
      <c r="G14" s="205" t="str">
        <f>"Match Basis = Request ÷ "&amp;ROUND((1-H13)*100,2)&amp;"%"</f>
        <v>Match Basis = Request ÷ 75%</v>
      </c>
      <c r="H14" s="350">
        <f>D21/(1-H13)</f>
        <v>0</v>
      </c>
    </row>
    <row r="15" spans="2:41" ht="15.75" x14ac:dyDescent="0.25">
      <c r="B15" s="339" t="s">
        <v>227</v>
      </c>
      <c r="C15" s="10"/>
      <c r="D15" s="343">
        <f>SUM(Budget!I34:I49)</f>
        <v>0</v>
      </c>
      <c r="G15" s="299" t="str">
        <f>"Required Match = "&amp;Summary!$H$13*100&amp;"% X Basis"</f>
        <v>Required Match = 25% X Basis</v>
      </c>
      <c r="H15" s="351">
        <f>H14*H13</f>
        <v>0</v>
      </c>
    </row>
    <row r="16" spans="2:41" ht="15.75" x14ac:dyDescent="0.25">
      <c r="B16" s="339" t="s">
        <v>315</v>
      </c>
      <c r="C16" s="10"/>
      <c r="D16" s="343">
        <f>Budget!I54</f>
        <v>0</v>
      </c>
      <c r="G16" s="205" t="s">
        <v>576</v>
      </c>
      <c r="H16" s="350">
        <f>Budget!I84+Budget!I93</f>
        <v>0</v>
      </c>
    </row>
    <row r="17" spans="2:8" ht="18" customHeight="1" x14ac:dyDescent="0.25">
      <c r="B17" s="340" t="s">
        <v>224</v>
      </c>
      <c r="C17" s="303"/>
      <c r="D17" s="344">
        <f>SUM(D13:D16)</f>
        <v>0</v>
      </c>
      <c r="G17" s="202" t="s">
        <v>575</v>
      </c>
      <c r="H17" s="352">
        <f>Budget!I107</f>
        <v>0</v>
      </c>
    </row>
    <row r="18" spans="2:8" ht="15.75" x14ac:dyDescent="0.25">
      <c r="B18" s="339" t="s">
        <v>221</v>
      </c>
      <c r="C18" s="10"/>
      <c r="D18" s="343">
        <f>Budget!$I$71</f>
        <v>0</v>
      </c>
      <c r="G18" s="300" t="s">
        <v>192</v>
      </c>
      <c r="H18" s="353">
        <f>H16+H17</f>
        <v>0</v>
      </c>
    </row>
    <row r="19" spans="2:8" ht="15.75" x14ac:dyDescent="0.25">
      <c r="B19" s="339" t="s">
        <v>5</v>
      </c>
      <c r="C19" s="10"/>
      <c r="D19" s="343">
        <f>Budget!$I$84</f>
        <v>0</v>
      </c>
      <c r="G19" s="202" t="s">
        <v>214</v>
      </c>
      <c r="H19" s="352">
        <f>ROUND(H18-H15,0)</f>
        <v>0</v>
      </c>
    </row>
    <row r="20" spans="2:8" ht="15.75" x14ac:dyDescent="0.25">
      <c r="B20" s="339" t="s">
        <v>201</v>
      </c>
      <c r="C20" s="10"/>
      <c r="D20" s="343">
        <f>Budget!$I$93</f>
        <v>0</v>
      </c>
      <c r="G20" s="203" t="s">
        <v>191</v>
      </c>
      <c r="H20" s="125" t="str">
        <f>IF(D17=0,"N/A",IF(Summary!H19&gt;=0,"Met","Not Met"))</f>
        <v>N/A</v>
      </c>
    </row>
    <row r="21" spans="2:8" ht="18.75" x14ac:dyDescent="0.3">
      <c r="B21" s="446" t="s">
        <v>294</v>
      </c>
      <c r="C21" s="341"/>
      <c r="D21" s="345">
        <f>D17-SUM(D18:D20)</f>
        <v>0</v>
      </c>
    </row>
    <row r="22" spans="2:8" ht="15.75" x14ac:dyDescent="0.25">
      <c r="B22" s="10"/>
      <c r="C22" s="10"/>
      <c r="D22" s="11"/>
    </row>
    <row r="23" spans="2:8" ht="15.75" x14ac:dyDescent="0.25">
      <c r="B23" s="300"/>
      <c r="C23" s="368" t="s">
        <v>299</v>
      </c>
      <c r="D23" s="346">
        <f>Narrative!J13</f>
        <v>0</v>
      </c>
      <c r="G23" s="137" t="s">
        <v>304</v>
      </c>
      <c r="H23" s="138"/>
    </row>
    <row r="24" spans="2:8" ht="15.75" x14ac:dyDescent="0.25">
      <c r="B24" s="299"/>
      <c r="C24" s="369" t="s">
        <v>305</v>
      </c>
      <c r="D24" s="347">
        <f>Narrative!J14</f>
        <v>0</v>
      </c>
      <c r="G24" s="301" t="s">
        <v>224</v>
      </c>
      <c r="H24" s="12">
        <f>ROUND(H6-Budget!I56,2)</f>
        <v>0</v>
      </c>
    </row>
    <row r="25" spans="2:8" ht="15.75" x14ac:dyDescent="0.25">
      <c r="B25" s="299"/>
      <c r="C25" s="369" t="s">
        <v>302</v>
      </c>
      <c r="D25" s="347">
        <f>Budget!E110</f>
        <v>0</v>
      </c>
      <c r="G25" s="301" t="s">
        <v>294</v>
      </c>
      <c r="H25" s="12">
        <f>ROUND(D21-Budget!I97,2)</f>
        <v>0</v>
      </c>
    </row>
    <row r="26" spans="2:8" ht="18.75" x14ac:dyDescent="0.3">
      <c r="B26" s="336"/>
      <c r="C26" s="447" t="s">
        <v>301</v>
      </c>
      <c r="D26" s="348">
        <f>Narrative!J15</f>
        <v>0</v>
      </c>
      <c r="G26" s="301" t="s">
        <v>303</v>
      </c>
      <c r="H26" s="12">
        <f>ROUND(IF(Budget!E117=0,0,Budget!I4/Budget!E117-Budget!E119),2)</f>
        <v>0</v>
      </c>
    </row>
    <row r="28" spans="2:8" ht="15.75" x14ac:dyDescent="0.25">
      <c r="E28" s="13"/>
      <c r="F28" s="13"/>
    </row>
    <row r="29" spans="2:8" x14ac:dyDescent="0.25">
      <c r="D29" s="132"/>
    </row>
    <row r="35" spans="3:11" x14ac:dyDescent="0.25">
      <c r="K35" s="132"/>
    </row>
    <row r="45" spans="3:11" x14ac:dyDescent="0.25">
      <c r="C45" s="19"/>
      <c r="D45" s="19"/>
    </row>
    <row r="46" spans="3:11" x14ac:dyDescent="0.25">
      <c r="C46" s="19"/>
      <c r="D46" s="19"/>
    </row>
    <row r="47" spans="3:11" x14ac:dyDescent="0.25">
      <c r="C47" s="19"/>
      <c r="D47" s="19"/>
    </row>
    <row r="48" spans="3:11" x14ac:dyDescent="0.25">
      <c r="C48" s="19"/>
      <c r="D48" s="19"/>
    </row>
    <row r="49" spans="3:4" x14ac:dyDescent="0.25">
      <c r="C49" s="19"/>
      <c r="D49" s="19"/>
    </row>
  </sheetData>
  <sheetProtection algorithmName="SHA-512" hashValue="Oa4i087Amme43rz40X2hNuQ2zAzT2CiqJ/piq1U9q2R6va1dnLSo810I7zcpXRge7Taa/wUJffpo2y3X1/yONg==" saltValue="TESHpg0i/oKycu6Vm8OvmQ==" spinCount="100000" sheet="1" objects="1" scenarios="1"/>
  <mergeCells count="4">
    <mergeCell ref="G3:G4"/>
    <mergeCell ref="H3:H4"/>
    <mergeCell ref="C3:E4"/>
    <mergeCell ref="C9:D10"/>
  </mergeCells>
  <conditionalFormatting sqref="C3 C5:C9 H5:H10 H14:H19 E23:F27">
    <cfRule type="cellIs" dxfId="5" priority="14" operator="equal">
      <formula>0</formula>
    </cfRule>
  </conditionalFormatting>
  <conditionalFormatting sqref="D13:D26">
    <cfRule type="cellIs" dxfId="4" priority="5" operator="equal">
      <formula>0</formula>
    </cfRule>
  </conditionalFormatting>
  <conditionalFormatting sqref="H19">
    <cfRule type="cellIs" dxfId="3" priority="3" operator="lessThan">
      <formula>0</formula>
    </cfRule>
  </conditionalFormatting>
  <conditionalFormatting sqref="H20">
    <cfRule type="containsText" dxfId="2" priority="1" operator="containsText" text="Not Met">
      <formula>NOT(ISERROR(SEARCH("Not Met",H20)))</formula>
    </cfRule>
    <cfRule type="containsText" dxfId="1" priority="2" operator="containsText" text="Met">
      <formula>NOT(ISERROR(SEARCH("Met",H20)))</formula>
    </cfRule>
  </conditionalFormatting>
  <conditionalFormatting sqref="H24:H26">
    <cfRule type="cellIs" dxfId="0" priority="9" operator="equal">
      <formula>0</formula>
    </cfRule>
  </conditionalFormatting>
  <printOptions horizontalCentered="1"/>
  <pageMargins left="0.2" right="0.2" top="0.5" bottom="0.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0DEE5915F8D54EB59473B105127916" ma:contentTypeVersion="11" ma:contentTypeDescription="Create a new document." ma:contentTypeScope="" ma:versionID="104b24503b92b5463eae9307cd11f6ac">
  <xsd:schema xmlns:xsd="http://www.w3.org/2001/XMLSchema" xmlns:xs="http://www.w3.org/2001/XMLSchema" xmlns:p="http://schemas.microsoft.com/office/2006/metadata/properties" xmlns:ns2="91267ce4-d4f0-4c10-a85e-99b0bf38437e" xmlns:ns3="3830a031-3185-4bc2-ba31-8db2d9c6a2c0" targetNamespace="http://schemas.microsoft.com/office/2006/metadata/properties" ma:root="true" ma:fieldsID="255eecf2d0febadd0a6102183fed3a3c" ns2:_="" ns3:_="">
    <xsd:import namespace="91267ce4-d4f0-4c10-a85e-99b0bf38437e"/>
    <xsd:import namespace="3830a031-3185-4bc2-ba31-8db2d9c6a2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67ce4-d4f0-4c10-a85e-99b0bf3843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8d8ec3e-83e2-4146-9339-58cb4d0ddfd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30a031-3185-4bc2-ba31-8db2d9c6a2c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0f646f4-464e-4aa5-8cbf-96684010646b}" ma:internalName="TaxCatchAll" ma:showField="CatchAllData" ma:web="3830a031-3185-4bc2-ba31-8db2d9c6a2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830a031-3185-4bc2-ba31-8db2d9c6a2c0" xsi:nil="true"/>
    <lcf76f155ced4ddcb4097134ff3c332f xmlns="91267ce4-d4f0-4c10-a85e-99b0bf38437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69AC42-52DB-4BF8-B73E-092611A09EEF}">
  <ds:schemaRefs>
    <ds:schemaRef ds:uri="http://schemas.microsoft.com/sharepoint/v3/contenttype/forms"/>
  </ds:schemaRefs>
</ds:datastoreItem>
</file>

<file path=customXml/itemProps2.xml><?xml version="1.0" encoding="utf-8"?>
<ds:datastoreItem xmlns:ds="http://schemas.openxmlformats.org/officeDocument/2006/customXml" ds:itemID="{18C3B7D1-5A5A-46AE-A5E2-985657D104CE}"/>
</file>

<file path=customXml/itemProps3.xml><?xml version="1.0" encoding="utf-8"?>
<ds:datastoreItem xmlns:ds="http://schemas.openxmlformats.org/officeDocument/2006/customXml" ds:itemID="{B5B3E10D-4763-42E8-A0D0-0BBEF87E725C}">
  <ds:schemaRefs>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91267ce4-d4f0-4c10-a85e-99b0bf3843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18</vt:i4>
      </vt:variant>
    </vt:vector>
  </HeadingPairs>
  <TitlesOfParts>
    <vt:vector size="25" baseType="lpstr">
      <vt:lpstr>Instructions</vt:lpstr>
      <vt:lpstr>LOI</vt:lpstr>
      <vt:lpstr>Narrative</vt:lpstr>
      <vt:lpstr>Budget</vt:lpstr>
      <vt:lpstr>Subcontractors</vt:lpstr>
      <vt:lpstr>Certification</vt:lpstr>
      <vt:lpstr>Summary</vt:lpstr>
      <vt:lpstr>AreaPlan</vt:lpstr>
      <vt:lpstr>Category</vt:lpstr>
      <vt:lpstr>Funding</vt:lpstr>
      <vt:lpstr>MatchChart</vt:lpstr>
      <vt:lpstr>Munis</vt:lpstr>
      <vt:lpstr>OrgType</vt:lpstr>
      <vt:lpstr>Budget!Print_Area</vt:lpstr>
      <vt:lpstr>Certification!Print_Area</vt:lpstr>
      <vt:lpstr>Instructions!Print_Area</vt:lpstr>
      <vt:lpstr>LOI!Print_Area</vt:lpstr>
      <vt:lpstr>Narrative!Print_Area</vt:lpstr>
      <vt:lpstr>Subcontractors!Print_Area</vt:lpstr>
      <vt:lpstr>Summary!Print_Area</vt:lpstr>
      <vt:lpstr>Certification!Print_Titles</vt:lpstr>
      <vt:lpstr>Public</vt:lpstr>
      <vt:lpstr>Service</vt:lpstr>
      <vt:lpstr>UnitDef</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Terrence Hickey</dc:creator>
  <cp:lastModifiedBy>Terrence Hickey</cp:lastModifiedBy>
  <cp:lastPrinted>2026-02-20T17:07:27Z</cp:lastPrinted>
  <dcterms:created xsi:type="dcterms:W3CDTF">2026-01-15T20:35:47Z</dcterms:created>
  <dcterms:modified xsi:type="dcterms:W3CDTF">2026-02-24T15:59:00Z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0x010100AC0DEE5915F8D54EB59473B105127916</vt:lpwstr>
  </property>
  <property fmtid="{D5CDD505-2E9C-101B-9397-08002B2CF9AE}" pid="3" name="MediaServiceImageTags">
    <vt:lpwstr/>
  </property>
</Properties>
</file>